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IRAM\Desktop\Reortes Anueles\Nueva carpeta\"/>
    </mc:Choice>
  </mc:AlternateContent>
  <xr:revisionPtr revIDLastSave="0" documentId="13_ncr:1_{37B8B5AF-B25B-4101-A9B5-CC76B693C3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RAFICOS 21" sheetId="9" r:id="rId1"/>
  </sheets>
  <definedNames>
    <definedName name="_xlnm._FilterDatabase" localSheetId="0" hidden="1">'GRAFICOS 21'!$T$1:$AA$369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5" i="9" l="1"/>
  <c r="X75" i="9"/>
  <c r="Y75" i="9"/>
  <c r="Z75" i="9"/>
  <c r="AA75" i="9"/>
  <c r="V75" i="9"/>
  <c r="AA74" i="9"/>
  <c r="Z74" i="9"/>
  <c r="Y74" i="9"/>
  <c r="X74" i="9"/>
  <c r="W74" i="9"/>
  <c r="V74" i="9"/>
  <c r="AA73" i="9"/>
  <c r="Z73" i="9"/>
  <c r="Y73" i="9"/>
  <c r="X73" i="9"/>
  <c r="W73" i="9"/>
  <c r="V73" i="9"/>
  <c r="AA72" i="9"/>
  <c r="Z72" i="9"/>
  <c r="Y72" i="9"/>
  <c r="X72" i="9"/>
  <c r="W72" i="9"/>
  <c r="V72" i="9"/>
  <c r="AA71" i="9"/>
  <c r="Z71" i="9"/>
  <c r="Y71" i="9"/>
  <c r="X71" i="9"/>
  <c r="W71" i="9"/>
  <c r="V71" i="9"/>
  <c r="AA70" i="9"/>
  <c r="Z70" i="9"/>
  <c r="Y70" i="9"/>
  <c r="X70" i="9"/>
  <c r="W70" i="9"/>
  <c r="V70" i="9"/>
  <c r="AA69" i="9"/>
  <c r="Z69" i="9"/>
  <c r="Y69" i="9"/>
  <c r="X69" i="9"/>
  <c r="W69" i="9"/>
  <c r="V69" i="9"/>
  <c r="AA68" i="9"/>
  <c r="Z68" i="9"/>
  <c r="Y68" i="9"/>
  <c r="X68" i="9"/>
  <c r="W68" i="9"/>
  <c r="V68" i="9"/>
  <c r="AA67" i="9"/>
  <c r="Z67" i="9"/>
  <c r="Y67" i="9"/>
  <c r="X67" i="9"/>
  <c r="W67" i="9"/>
  <c r="V67" i="9"/>
  <c r="AA66" i="9"/>
  <c r="Z66" i="9"/>
  <c r="Y66" i="9"/>
  <c r="X66" i="9"/>
  <c r="W66" i="9"/>
  <c r="V66" i="9"/>
  <c r="AA65" i="9"/>
  <c r="Z65" i="9"/>
  <c r="Y65" i="9"/>
  <c r="X65" i="9"/>
  <c r="W65" i="9"/>
  <c r="V65" i="9"/>
  <c r="AA64" i="9"/>
  <c r="Z64" i="9"/>
  <c r="Y64" i="9"/>
  <c r="X64" i="9"/>
  <c r="W64" i="9"/>
  <c r="V64" i="9"/>
  <c r="AA63" i="9"/>
  <c r="Z63" i="9"/>
  <c r="Y63" i="9"/>
  <c r="X63" i="9"/>
  <c r="W63" i="9"/>
  <c r="V63" i="9"/>
  <c r="AA62" i="9"/>
  <c r="Z62" i="9"/>
  <c r="Y62" i="9"/>
  <c r="X62" i="9"/>
  <c r="W62" i="9"/>
  <c r="V62" i="9"/>
  <c r="AA61" i="9"/>
  <c r="Z61" i="9"/>
  <c r="Y61" i="9"/>
  <c r="X61" i="9"/>
  <c r="W61" i="9"/>
  <c r="V61" i="9"/>
  <c r="AA60" i="9"/>
  <c r="Z60" i="9"/>
  <c r="Y60" i="9"/>
  <c r="X60" i="9"/>
  <c r="W60" i="9"/>
  <c r="V60" i="9"/>
  <c r="AA59" i="9"/>
  <c r="Z59" i="9"/>
  <c r="Y59" i="9"/>
  <c r="X59" i="9"/>
  <c r="W59" i="9"/>
  <c r="V59" i="9"/>
  <c r="AA58" i="9"/>
  <c r="Z58" i="9"/>
  <c r="Y58" i="9"/>
  <c r="X58" i="9"/>
  <c r="W58" i="9"/>
  <c r="V58" i="9"/>
  <c r="AA57" i="9"/>
  <c r="Z57" i="9"/>
  <c r="Y57" i="9"/>
  <c r="X57" i="9"/>
  <c r="W57" i="9"/>
  <c r="V57" i="9"/>
  <c r="AA56" i="9"/>
  <c r="Z56" i="9"/>
  <c r="Y56" i="9"/>
  <c r="X56" i="9"/>
  <c r="W56" i="9"/>
  <c r="V56" i="9"/>
  <c r="AA55" i="9"/>
  <c r="Z55" i="9"/>
  <c r="Y55" i="9"/>
  <c r="X55" i="9"/>
  <c r="W55" i="9"/>
  <c r="V55" i="9"/>
  <c r="AA54" i="9"/>
  <c r="Z54" i="9"/>
  <c r="Y54" i="9"/>
  <c r="X54" i="9"/>
  <c r="W54" i="9"/>
  <c r="V54" i="9"/>
  <c r="AA53" i="9"/>
  <c r="Z53" i="9"/>
  <c r="Y53" i="9"/>
  <c r="X53" i="9"/>
  <c r="W53" i="9"/>
  <c r="V53" i="9"/>
  <c r="AA52" i="9"/>
  <c r="Z52" i="9"/>
  <c r="Y52" i="9"/>
  <c r="X52" i="9"/>
  <c r="W52" i="9"/>
  <c r="V52" i="9"/>
  <c r="AA51" i="9"/>
  <c r="Z51" i="9"/>
  <c r="Y51" i="9"/>
  <c r="X51" i="9"/>
  <c r="W51" i="9"/>
  <c r="V51" i="9"/>
  <c r="AA50" i="9"/>
  <c r="Z50" i="9"/>
  <c r="Y50" i="9"/>
  <c r="X50" i="9"/>
  <c r="W50" i="9"/>
  <c r="V50" i="9"/>
  <c r="AA49" i="9"/>
  <c r="Z49" i="9"/>
  <c r="Y49" i="9"/>
  <c r="X49" i="9"/>
  <c r="W49" i="9"/>
  <c r="V49" i="9"/>
  <c r="AA48" i="9"/>
  <c r="Z48" i="9"/>
  <c r="Y48" i="9"/>
  <c r="X48" i="9"/>
  <c r="W48" i="9"/>
  <c r="V48" i="9"/>
  <c r="AA47" i="9"/>
  <c r="Z47" i="9"/>
  <c r="Y47" i="9"/>
  <c r="X47" i="9"/>
  <c r="W47" i="9"/>
  <c r="V47" i="9"/>
  <c r="AA46" i="9"/>
  <c r="Z46" i="9"/>
  <c r="Y46" i="9"/>
  <c r="X46" i="9"/>
  <c r="W46" i="9"/>
  <c r="V46" i="9"/>
  <c r="AA45" i="9"/>
  <c r="Z45" i="9"/>
  <c r="Y45" i="9"/>
  <c r="X45" i="9"/>
  <c r="W45" i="9"/>
  <c r="V45" i="9"/>
  <c r="AA44" i="9"/>
  <c r="Z44" i="9"/>
  <c r="Y44" i="9"/>
  <c r="X44" i="9"/>
  <c r="W44" i="9"/>
  <c r="V44" i="9"/>
  <c r="AA43" i="9"/>
  <c r="Z43" i="9"/>
  <c r="Y43" i="9"/>
  <c r="X43" i="9"/>
  <c r="W43" i="9"/>
  <c r="V43" i="9"/>
  <c r="AA42" i="9"/>
  <c r="Z42" i="9"/>
  <c r="Y42" i="9"/>
  <c r="X42" i="9"/>
  <c r="W42" i="9"/>
  <c r="V42" i="9"/>
  <c r="AA41" i="9"/>
  <c r="Z41" i="9"/>
  <c r="Y41" i="9"/>
  <c r="X41" i="9"/>
  <c r="W41" i="9"/>
  <c r="V41" i="9"/>
  <c r="AA40" i="9"/>
  <c r="Z40" i="9"/>
  <c r="Y40" i="9"/>
  <c r="X40" i="9"/>
  <c r="W40" i="9"/>
  <c r="V40" i="9"/>
  <c r="AA39" i="9"/>
  <c r="Z39" i="9"/>
  <c r="Y39" i="9"/>
  <c r="X39" i="9"/>
  <c r="W39" i="9"/>
  <c r="V39" i="9"/>
  <c r="AA38" i="9"/>
  <c r="Z38" i="9"/>
  <c r="Y38" i="9"/>
  <c r="X38" i="9"/>
  <c r="W38" i="9"/>
  <c r="V38" i="9"/>
  <c r="AA37" i="9"/>
  <c r="Z37" i="9"/>
  <c r="Y37" i="9"/>
  <c r="X37" i="9"/>
  <c r="W37" i="9"/>
  <c r="V37" i="9"/>
  <c r="AA36" i="9"/>
  <c r="Z36" i="9"/>
  <c r="Y36" i="9"/>
  <c r="X36" i="9"/>
  <c r="W36" i="9"/>
  <c r="V36" i="9"/>
  <c r="AA35" i="9"/>
  <c r="Z35" i="9"/>
  <c r="Y35" i="9"/>
  <c r="X35" i="9"/>
  <c r="W35" i="9"/>
  <c r="V35" i="9"/>
  <c r="AA34" i="9"/>
  <c r="Z34" i="9"/>
  <c r="Y34" i="9"/>
  <c r="X34" i="9"/>
  <c r="W34" i="9"/>
  <c r="V34" i="9"/>
  <c r="AA33" i="9"/>
  <c r="Z33" i="9"/>
  <c r="Y33" i="9"/>
  <c r="X33" i="9"/>
  <c r="W33" i="9"/>
  <c r="V33" i="9"/>
  <c r="AA32" i="9"/>
  <c r="Z32" i="9"/>
  <c r="Y32" i="9"/>
  <c r="X32" i="9"/>
  <c r="W32" i="9"/>
  <c r="V32" i="9"/>
  <c r="AA31" i="9"/>
  <c r="Z31" i="9"/>
  <c r="Y31" i="9"/>
  <c r="X31" i="9"/>
  <c r="W31" i="9"/>
  <c r="V31" i="9"/>
  <c r="AA30" i="9"/>
  <c r="Z30" i="9"/>
  <c r="Y30" i="9"/>
  <c r="X30" i="9"/>
  <c r="W30" i="9"/>
  <c r="V30" i="9"/>
  <c r="AA29" i="9"/>
  <c r="Z29" i="9"/>
  <c r="Y29" i="9"/>
  <c r="X29" i="9"/>
  <c r="W29" i="9"/>
  <c r="V29" i="9"/>
  <c r="AA28" i="9"/>
  <c r="Z28" i="9"/>
  <c r="Y28" i="9"/>
  <c r="X28" i="9"/>
  <c r="W28" i="9"/>
  <c r="V28" i="9"/>
  <c r="AA27" i="9"/>
  <c r="Z27" i="9"/>
  <c r="Y27" i="9"/>
  <c r="X27" i="9"/>
  <c r="W27" i="9"/>
  <c r="V27" i="9"/>
  <c r="AA26" i="9"/>
  <c r="Z26" i="9"/>
  <c r="Y26" i="9"/>
  <c r="X26" i="9"/>
  <c r="W26" i="9"/>
  <c r="V26" i="9"/>
  <c r="AA25" i="9"/>
  <c r="Z25" i="9"/>
  <c r="Y25" i="9"/>
  <c r="X25" i="9"/>
  <c r="W25" i="9"/>
  <c r="V25" i="9"/>
  <c r="AA24" i="9"/>
  <c r="Z24" i="9"/>
  <c r="Y24" i="9"/>
  <c r="X24" i="9"/>
  <c r="W24" i="9"/>
  <c r="V24" i="9"/>
  <c r="AA23" i="9"/>
  <c r="Z23" i="9"/>
  <c r="Y23" i="9"/>
  <c r="X23" i="9"/>
  <c r="W23" i="9"/>
  <c r="V23" i="9"/>
  <c r="AA22" i="9"/>
  <c r="Z22" i="9"/>
  <c r="Y22" i="9"/>
  <c r="X22" i="9"/>
  <c r="W22" i="9"/>
  <c r="V22" i="9"/>
  <c r="AA21" i="9"/>
  <c r="Z21" i="9"/>
  <c r="Y21" i="9"/>
  <c r="X21" i="9"/>
  <c r="W21" i="9"/>
  <c r="V21" i="9"/>
  <c r="AA20" i="9"/>
  <c r="Z20" i="9"/>
  <c r="Y20" i="9"/>
  <c r="X20" i="9"/>
  <c r="W20" i="9"/>
  <c r="V20" i="9"/>
  <c r="AA19" i="9"/>
  <c r="Z19" i="9"/>
  <c r="Y19" i="9"/>
  <c r="X19" i="9"/>
  <c r="W19" i="9"/>
  <c r="V19" i="9"/>
  <c r="AA18" i="9"/>
  <c r="Z18" i="9"/>
  <c r="Y18" i="9"/>
  <c r="X18" i="9"/>
  <c r="W18" i="9"/>
  <c r="V18" i="9"/>
  <c r="AA17" i="9"/>
  <c r="Z17" i="9"/>
  <c r="Y17" i="9"/>
  <c r="X17" i="9"/>
  <c r="W17" i="9"/>
  <c r="V17" i="9"/>
  <c r="AA16" i="9"/>
  <c r="Z16" i="9"/>
  <c r="Y16" i="9"/>
  <c r="X16" i="9"/>
  <c r="W16" i="9"/>
  <c r="V16" i="9"/>
  <c r="AA15" i="9"/>
  <c r="Z15" i="9"/>
  <c r="Y15" i="9"/>
  <c r="X15" i="9"/>
  <c r="W15" i="9"/>
  <c r="V15" i="9"/>
  <c r="AA14" i="9"/>
  <c r="Z14" i="9"/>
  <c r="Y14" i="9"/>
  <c r="X14" i="9"/>
  <c r="W14" i="9"/>
  <c r="V14" i="9"/>
  <c r="AA13" i="9"/>
  <c r="Z13" i="9"/>
  <c r="Y13" i="9"/>
  <c r="X13" i="9"/>
  <c r="W13" i="9"/>
  <c r="V13" i="9"/>
  <c r="AA12" i="9"/>
  <c r="Z12" i="9"/>
  <c r="Y12" i="9"/>
  <c r="X12" i="9"/>
  <c r="W12" i="9"/>
  <c r="V12" i="9"/>
  <c r="AA11" i="9"/>
  <c r="Z11" i="9"/>
  <c r="Y11" i="9"/>
  <c r="X11" i="9"/>
  <c r="W11" i="9"/>
  <c r="V11" i="9"/>
  <c r="AA10" i="9"/>
  <c r="Z10" i="9"/>
  <c r="Y10" i="9"/>
  <c r="X10" i="9"/>
  <c r="W10" i="9"/>
  <c r="V10" i="9"/>
  <c r="AA9" i="9"/>
  <c r="Z9" i="9"/>
  <c r="Y9" i="9"/>
  <c r="X9" i="9"/>
  <c r="W9" i="9"/>
  <c r="V9" i="9"/>
  <c r="AA8" i="9"/>
  <c r="Z8" i="9"/>
  <c r="Y8" i="9"/>
  <c r="X8" i="9"/>
  <c r="W8" i="9"/>
  <c r="V8" i="9"/>
  <c r="AA7" i="9"/>
  <c r="Z7" i="9"/>
  <c r="Y7" i="9"/>
  <c r="X7" i="9"/>
  <c r="W7" i="9"/>
  <c r="V7" i="9"/>
  <c r="AA6" i="9"/>
  <c r="Z6" i="9"/>
  <c r="Y6" i="9"/>
  <c r="X6" i="9"/>
  <c r="W6" i="9"/>
  <c r="V6" i="9"/>
  <c r="AA5" i="9"/>
  <c r="Z5" i="9"/>
  <c r="Y5" i="9"/>
  <c r="X5" i="9"/>
  <c r="W5" i="9"/>
  <c r="V5" i="9"/>
  <c r="AA4" i="9"/>
  <c r="Z4" i="9"/>
  <c r="Y4" i="9"/>
  <c r="X4" i="9"/>
  <c r="W4" i="9"/>
  <c r="V4" i="9"/>
  <c r="AA3" i="9"/>
  <c r="Z3" i="9"/>
  <c r="Y3" i="9"/>
  <c r="X3" i="9"/>
  <c r="W3" i="9"/>
  <c r="V3" i="9"/>
  <c r="M24" i="9" l="1"/>
  <c r="M25" i="9"/>
  <c r="M26" i="9"/>
  <c r="M27" i="9"/>
  <c r="M28" i="9"/>
  <c r="M29" i="9"/>
  <c r="M30" i="9"/>
  <c r="M31" i="9"/>
  <c r="M32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3" i="9"/>
</calcChain>
</file>

<file path=xl/sharedStrings.xml><?xml version="1.0" encoding="utf-8"?>
<sst xmlns="http://schemas.openxmlformats.org/spreadsheetml/2006/main" count="1233" uniqueCount="62">
  <si>
    <t>Meses</t>
  </si>
  <si>
    <t>DÍA</t>
  </si>
  <si>
    <t>CONTAMINANTES PUNTOS IMECA</t>
  </si>
  <si>
    <t>VIENTO DOMINANTE</t>
  </si>
  <si>
    <t>TEMPERATURA</t>
  </si>
  <si>
    <t>PARÁMETROS METEOROLÓGICOS</t>
  </si>
  <si>
    <t>OBSERVACIONES</t>
  </si>
  <si>
    <t>MES</t>
  </si>
  <si>
    <t>PARAMETRO PUNTOS IMECA</t>
  </si>
  <si>
    <t xml:space="preserve">DIAS </t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</si>
  <si>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</si>
  <si>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</si>
  <si>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</si>
  <si>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CO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</si>
  <si>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</si>
  <si>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</si>
  <si>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Dirección</t>
  </si>
  <si>
    <t>Vel km/h</t>
  </si>
  <si>
    <t>Min                    (°C)</t>
  </si>
  <si>
    <t>Máx          (°C)</t>
  </si>
  <si>
    <t>Promedio Temperatura</t>
  </si>
  <si>
    <t>HR X (%)</t>
  </si>
  <si>
    <t>PB X (mBar)</t>
  </si>
  <si>
    <t>RS X (W/m2)</t>
  </si>
  <si>
    <t>PP Máx (mm)</t>
  </si>
  <si>
    <t>ENERO</t>
  </si>
  <si>
    <t>DI</t>
  </si>
  <si>
    <t>NE</t>
  </si>
  <si>
    <t>0-50</t>
  </si>
  <si>
    <t xml:space="preserve">51-100 </t>
  </si>
  <si>
    <t xml:space="preserve">Año </t>
  </si>
  <si>
    <t>Banda/Puntos  IMECA</t>
  </si>
  <si>
    <t>Calidad de aire</t>
  </si>
  <si>
    <t xml:space="preserve">101-150 </t>
  </si>
  <si>
    <t xml:space="preserve">151-200 </t>
  </si>
  <si>
    <t>Buena</t>
  </si>
  <si>
    <r>
      <t>Ø</t>
    </r>
    <r>
      <rPr>
        <sz val="10"/>
        <color rgb="FF000000"/>
        <rFont val="Arial"/>
        <family val="2"/>
      </rPr>
      <t xml:space="preserve">201 </t>
    </r>
  </si>
  <si>
    <t>51-100</t>
  </si>
  <si>
    <t>Regular</t>
  </si>
  <si>
    <t>SW</t>
  </si>
  <si>
    <t>101-150</t>
  </si>
  <si>
    <t>Mala</t>
  </si>
  <si>
    <t>FEBRERO</t>
  </si>
  <si>
    <t>150-200</t>
  </si>
  <si>
    <t>Muy mala</t>
  </si>
  <si>
    <t>ENE</t>
  </si>
  <si>
    <t xml:space="preserve">Ø201 </t>
  </si>
  <si>
    <t xml:space="preserve">Extremadamente mala </t>
  </si>
  <si>
    <t>Datos insuficientes</t>
  </si>
  <si>
    <t>SSW</t>
  </si>
  <si>
    <t>TOTAL</t>
  </si>
  <si>
    <t>WNW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</si>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</sst>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1" fillId="14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" fillId="14" borderId="10" xfId="0" applyNumberFormat="1" applyFont="1" applyFill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vertical="center" wrapText="1" readingOrder="1"/>
    </xf>
    <xf numFmtId="0" fontId="4" fillId="3" borderId="1" xfId="0" applyFont="1" applyFill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left" vertical="center" wrapText="1"/>
    </xf>
    <xf numFmtId="0" fontId="4" fillId="17" borderId="1" xfId="0" applyFont="1" applyFill="1" applyBorder="1" applyAlignment="1">
      <alignment vertical="center" wrapText="1" readingOrder="1"/>
    </xf>
    <xf numFmtId="0" fontId="5" fillId="6" borderId="1" xfId="0" applyFont="1" applyFill="1" applyBorder="1" applyAlignment="1">
      <alignment vertical="center" wrapText="1" readingOrder="1"/>
    </xf>
    <xf numFmtId="0" fontId="0" fillId="14" borderId="1" xfId="0" applyFill="1" applyBorder="1"/>
    <xf numFmtId="0" fontId="1" fillId="14" borderId="5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12" borderId="1" xfId="0" applyFont="1" applyFill="1" applyBorder="1" applyAlignment="1">
      <alignment horizontal="center" vertical="center" wrapText="1" readingOrder="1"/>
    </xf>
    <xf numFmtId="0" fontId="3" fillId="17" borderId="1" xfId="0" applyFont="1" applyFill="1" applyBorder="1" applyAlignment="1">
      <alignment horizontal="center" vertical="center" wrapText="1" readingOrder="1"/>
    </xf>
    <xf numFmtId="0" fontId="7" fillId="6" borderId="1" xfId="0" applyFont="1" applyFill="1" applyBorder="1" applyAlignment="1">
      <alignment horizontal="center" vertical="center" wrapText="1" readingOrder="1"/>
    </xf>
    <xf numFmtId="0" fontId="1" fillId="18" borderId="1" xfId="0" applyFont="1" applyFill="1" applyBorder="1" applyAlignment="1">
      <alignment horizontal="center" readingOrder="1"/>
    </xf>
    <xf numFmtId="1" fontId="10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center"/>
    </xf>
    <xf numFmtId="2" fontId="9" fillId="1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2" fontId="1" fillId="14" borderId="2" xfId="0" applyNumberFormat="1" applyFont="1" applyFill="1" applyBorder="1" applyAlignment="1">
      <alignment horizontal="center" vertical="center" wrapText="1"/>
    </xf>
    <xf numFmtId="2" fontId="1" fillId="14" borderId="11" xfId="0" applyNumberFormat="1" applyFont="1" applyFill="1" applyBorder="1" applyAlignment="1">
      <alignment horizontal="center" vertical="center" wrapText="1"/>
    </xf>
    <xf numFmtId="2" fontId="1" fillId="14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1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7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D050"/>
      <color rgb="FFFF9900"/>
      <color rgb="FFFF5C00"/>
      <color rgb="FFFF9999"/>
      <color rgb="FFA50021"/>
      <color rgb="FF33CC33"/>
      <color rgb="FF00FFCC"/>
      <color rgb="FF0066FF"/>
      <color rgb="FFFF66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ENERO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21'!$V$3:$AA$3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D-4C12-9E42-C2901718A851}"/>
            </c:ext>
          </c:extLst>
        </c:ser>
        <c:ser>
          <c:idx val="1"/>
          <c:order val="1"/>
          <c:tx>
            <c:strRef>
              <c:f>'GRAFICOS 21'!$U$4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21'!$V$4:$AA$4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D-4C12-9E42-C2901718A851}"/>
            </c:ext>
          </c:extLst>
        </c:ser>
        <c:ser>
          <c:idx val="2"/>
          <c:order val="2"/>
          <c:tx>
            <c:strRef>
              <c:f>'GRAFICOS 21'!$U$5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21'!$V$5:$AA$5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D-4C12-9E42-C2901718A851}"/>
            </c:ext>
          </c:extLst>
        </c:ser>
        <c:ser>
          <c:idx val="3"/>
          <c:order val="3"/>
          <c:tx>
            <c:strRef>
              <c:f>'GRAFICOS 21'!$U$6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21'!$V$6:$AA$6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2D-4C12-9E42-C2901718A851}"/>
            </c:ext>
          </c:extLst>
        </c:ser>
        <c:ser>
          <c:idx val="4"/>
          <c:order val="4"/>
          <c:tx>
            <c:strRef>
              <c:f>'GRAFICOS 21'!$U$7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21'!$V$7:$AA$7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2D-4C12-9E42-C2901718A851}"/>
            </c:ext>
          </c:extLst>
        </c:ser>
        <c:ser>
          <c:idx val="5"/>
          <c:order val="5"/>
          <c:tx>
            <c:strRef>
              <c:f>'GRAFICOS 21'!$U$8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21'!$V$8:$AA$8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2D-4C12-9E42-C2901718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944192"/>
        <c:axId val="109958272"/>
      </c:barChart>
      <c:catAx>
        <c:axId val="1099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58272"/>
        <c:crosses val="autoZero"/>
        <c:auto val="1"/>
        <c:lblAlgn val="ctr"/>
        <c:lblOffset val="100"/>
        <c:noMultiLvlLbl val="0"/>
      </c:catAx>
      <c:valAx>
        <c:axId val="1099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4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OCTUBRE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21'!$U$57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21'!$V$57:$AA$57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9-4A99-8E91-0134D0FDBA8E}"/>
            </c:ext>
          </c:extLst>
        </c:ser>
        <c:ser>
          <c:idx val="1"/>
          <c:order val="1"/>
          <c:tx>
            <c:strRef>
              <c:f>'GRAFICOS 21'!$U$58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21'!$V$58:$AA$58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9-4A99-8E91-0134D0FDBA8E}"/>
            </c:ext>
          </c:extLst>
        </c:ser>
        <c:ser>
          <c:idx val="2"/>
          <c:order val="2"/>
          <c:tx>
            <c:strRef>
              <c:f>'GRAFICOS 21'!$U$59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21'!$V$59:$AA$59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9-4A99-8E91-0134D0FDBA8E}"/>
            </c:ext>
          </c:extLst>
        </c:ser>
        <c:ser>
          <c:idx val="3"/>
          <c:order val="3"/>
          <c:tx>
            <c:strRef>
              <c:f>'GRAFICOS 21'!$U$60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21'!$V$60:$AA$60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9-4A99-8E91-0134D0FDBA8E}"/>
            </c:ext>
          </c:extLst>
        </c:ser>
        <c:ser>
          <c:idx val="4"/>
          <c:order val="4"/>
          <c:tx>
            <c:strRef>
              <c:f>'GRAFICOS 21'!$U$61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21'!$V$61:$AA$61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49-4A99-8E91-0134D0FDBA8E}"/>
            </c:ext>
          </c:extLst>
        </c:ser>
        <c:ser>
          <c:idx val="5"/>
          <c:order val="5"/>
          <c:tx>
            <c:strRef>
              <c:f>'GRAFICOS 21'!$U$62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21'!$V$62:$AA$62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49-4A99-8E91-0134D0FD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341376"/>
        <c:axId val="112342912"/>
      </c:barChart>
      <c:catAx>
        <c:axId val="1123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2912"/>
        <c:crosses val="autoZero"/>
        <c:auto val="1"/>
        <c:lblAlgn val="ctr"/>
        <c:lblOffset val="100"/>
        <c:noMultiLvlLbl val="0"/>
      </c:catAx>
      <c:valAx>
        <c:axId val="11234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NOVIEMBRE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21'!$U$63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21'!$V$63:$AA$63</c:f>
              <c:numCache>
                <c:formatCode>General</c:formatCode>
                <c:ptCount val="6"/>
                <c:pt idx="0">
                  <c:v>30</c:v>
                </c:pt>
                <c:pt idx="1">
                  <c:v>13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8F-4EDF-B4F8-9C8CBFC76523}"/>
            </c:ext>
          </c:extLst>
        </c:ser>
        <c:ser>
          <c:idx val="1"/>
          <c:order val="1"/>
          <c:tx>
            <c:strRef>
              <c:f>'GRAFICOS 21'!$U$64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21'!$V$64:$AA$64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8F-4EDF-B4F8-9C8CBFC76523}"/>
            </c:ext>
          </c:extLst>
        </c:ser>
        <c:ser>
          <c:idx val="2"/>
          <c:order val="2"/>
          <c:tx>
            <c:strRef>
              <c:f>'GRAFICOS 21'!$U$65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21'!$V$65:$AA$65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8F-4EDF-B4F8-9C8CBFC76523}"/>
            </c:ext>
          </c:extLst>
        </c:ser>
        <c:ser>
          <c:idx val="3"/>
          <c:order val="3"/>
          <c:tx>
            <c:strRef>
              <c:f>'GRAFICOS 21'!$U$66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21'!$V$66:$AA$66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8F-4EDF-B4F8-9C8CBFC76523}"/>
            </c:ext>
          </c:extLst>
        </c:ser>
        <c:ser>
          <c:idx val="4"/>
          <c:order val="4"/>
          <c:tx>
            <c:strRef>
              <c:f>'GRAFICOS 21'!$U$67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21'!$V$67:$AA$67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F-4EDF-B4F8-9C8CBFC76523}"/>
            </c:ext>
          </c:extLst>
        </c:ser>
        <c:ser>
          <c:idx val="5"/>
          <c:order val="5"/>
          <c:tx>
            <c:strRef>
              <c:f>'GRAFICOS 21'!$U$68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21'!$V$68:$AA$68</c:f>
              <c:numCache>
                <c:formatCode>General</c:formatCode>
                <c:ptCount val="6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8F-4EDF-B4F8-9C8CBFC7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406528"/>
        <c:axId val="112408064"/>
      </c:barChart>
      <c:catAx>
        <c:axId val="1124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8064"/>
        <c:crosses val="autoZero"/>
        <c:auto val="1"/>
        <c:lblAlgn val="ctr"/>
        <c:lblOffset val="100"/>
        <c:noMultiLvlLbl val="0"/>
      </c:catAx>
      <c:valAx>
        <c:axId val="11240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40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DICIEMBRE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21'!$U$69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21'!$V$69:$AA$69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D-4DE1-82BB-61120B04E5A3}"/>
            </c:ext>
          </c:extLst>
        </c:ser>
        <c:ser>
          <c:idx val="1"/>
          <c:order val="1"/>
          <c:tx>
            <c:strRef>
              <c:f>'GRAFICOS 21'!$U$70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21'!$V$70:$AA$70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D-4DE1-82BB-61120B04E5A3}"/>
            </c:ext>
          </c:extLst>
        </c:ser>
        <c:ser>
          <c:idx val="2"/>
          <c:order val="2"/>
          <c:tx>
            <c:strRef>
              <c:f>'GRAFICOS 21'!$U$71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21'!$V$71:$AA$71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D-4DE1-82BB-61120B04E5A3}"/>
            </c:ext>
          </c:extLst>
        </c:ser>
        <c:ser>
          <c:idx val="3"/>
          <c:order val="3"/>
          <c:tx>
            <c:strRef>
              <c:f>'GRAFICOS 21'!$U$72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21'!$V$72:$AA$72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D-4DE1-82BB-61120B04E5A3}"/>
            </c:ext>
          </c:extLst>
        </c:ser>
        <c:ser>
          <c:idx val="4"/>
          <c:order val="4"/>
          <c:tx>
            <c:strRef>
              <c:f>'GRAFICOS 21'!$U$73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21'!$V$73:$AA$73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D-4DE1-82BB-61120B04E5A3}"/>
            </c:ext>
          </c:extLst>
        </c:ser>
        <c:ser>
          <c:idx val="5"/>
          <c:order val="5"/>
          <c:tx>
            <c:strRef>
              <c:f>'GRAFICOS 21'!$U$74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21'!$V$74:$AA$74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D-4DE1-82BB-61120B04E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116480"/>
        <c:axId val="114118016"/>
      </c:barChart>
      <c:catAx>
        <c:axId val="11411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8016"/>
        <c:crosses val="autoZero"/>
        <c:auto val="1"/>
        <c:lblAlgn val="ctr"/>
        <c:lblOffset val="100"/>
        <c:noMultiLvlLbl val="0"/>
      </c:catAx>
      <c:valAx>
        <c:axId val="1141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FEBRERO</a:t>
            </a:r>
          </a:p>
        </c:rich>
      </c:tx>
      <c:layout>
        <c:manualLayout>
          <c:xMode val="edge"/>
          <c:yMode val="edge"/>
          <c:x val="0.37912489063867877"/>
          <c:y val="5.555555555555545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21'!$V$9:$AA$9</c:f>
              <c:numCache>
                <c:formatCode>General</c:formatCode>
                <c:ptCount val="6"/>
                <c:pt idx="0">
                  <c:v>28</c:v>
                </c:pt>
                <c:pt idx="1">
                  <c:v>22</c:v>
                </c:pt>
                <c:pt idx="2">
                  <c:v>28</c:v>
                </c:pt>
                <c:pt idx="3">
                  <c:v>28</c:v>
                </c:pt>
                <c:pt idx="4">
                  <c:v>8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A-4874-AC68-9368EF96C291}"/>
            </c:ext>
          </c:extLst>
        </c:ser>
        <c:ser>
          <c:idx val="1"/>
          <c:order val="1"/>
          <c:tx>
            <c:strRef>
              <c:f>'GRAFICOS 21'!$U$10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21'!$V$10:$AA$10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A-4874-AC68-9368EF96C291}"/>
            </c:ext>
          </c:extLst>
        </c:ser>
        <c:ser>
          <c:idx val="2"/>
          <c:order val="2"/>
          <c:tx>
            <c:strRef>
              <c:f>'GRAFICOS 21'!$U$11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21'!$V$11:$AA$11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FA-4874-AC68-9368EF96C291}"/>
            </c:ext>
          </c:extLst>
        </c:ser>
        <c:ser>
          <c:idx val="3"/>
          <c:order val="3"/>
          <c:tx>
            <c:strRef>
              <c:f>'GRAFICOS 21'!$U$12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21'!$V$12:$AA$12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FA-4874-AC68-9368EF96C291}"/>
            </c:ext>
          </c:extLst>
        </c:ser>
        <c:ser>
          <c:idx val="4"/>
          <c:order val="4"/>
          <c:tx>
            <c:strRef>
              <c:f>'GRAFICOS 21'!$U$13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21'!$V$13:$AA$13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FA-4874-AC68-9368EF96C291}"/>
            </c:ext>
          </c:extLst>
        </c:ser>
        <c:ser>
          <c:idx val="5"/>
          <c:order val="5"/>
          <c:tx>
            <c:strRef>
              <c:f>'GRAFICOS 21'!$U$14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21'!$V$14:$AA$14</c:f>
              <c:numCache>
                <c:formatCode>General</c:formatCode>
                <c:ptCount val="6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18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FA-4874-AC68-9368EF96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886848"/>
        <c:axId val="109896832"/>
      </c:barChart>
      <c:catAx>
        <c:axId val="10988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96832"/>
        <c:crosses val="autoZero"/>
        <c:auto val="1"/>
        <c:lblAlgn val="ctr"/>
        <c:lblOffset val="100"/>
        <c:noMultiLvlLbl val="0"/>
      </c:catAx>
      <c:valAx>
        <c:axId val="1098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88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MARZO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21'!$U$15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21'!$V$15:$AA$15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28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50B-AD5A-AE4954AEC614}"/>
            </c:ext>
          </c:extLst>
        </c:ser>
        <c:ser>
          <c:idx val="1"/>
          <c:order val="1"/>
          <c:tx>
            <c:strRef>
              <c:f>'GRAFICOS 21'!$U$16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21'!$V$16:$AA$16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6-450B-AD5A-AE4954AEC614}"/>
            </c:ext>
          </c:extLst>
        </c:ser>
        <c:ser>
          <c:idx val="2"/>
          <c:order val="2"/>
          <c:tx>
            <c:strRef>
              <c:f>'GRAFICOS 21'!$U$17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21'!$V$17:$AA$17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6-450B-AD5A-AE4954AEC614}"/>
            </c:ext>
          </c:extLst>
        </c:ser>
        <c:ser>
          <c:idx val="3"/>
          <c:order val="3"/>
          <c:tx>
            <c:strRef>
              <c:f>'GRAFICOS 21'!$U$18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21'!$V$18:$AA$18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6-450B-AD5A-AE4954AEC614}"/>
            </c:ext>
          </c:extLst>
        </c:ser>
        <c:ser>
          <c:idx val="4"/>
          <c:order val="4"/>
          <c:tx>
            <c:strRef>
              <c:f>'GRAFICOS 21'!$U$19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21'!$V$19:$AA$19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6-450B-AD5A-AE4954AEC614}"/>
            </c:ext>
          </c:extLst>
        </c:ser>
        <c:ser>
          <c:idx val="5"/>
          <c:order val="5"/>
          <c:tx>
            <c:strRef>
              <c:f>'GRAFICOS 21'!$U$20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21'!$V$20:$AA$20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86-450B-AD5A-AE4954AEC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713280"/>
        <c:axId val="111731456"/>
      </c:barChart>
      <c:catAx>
        <c:axId val="1117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31456"/>
        <c:crosses val="autoZero"/>
        <c:auto val="1"/>
        <c:lblAlgn val="ctr"/>
        <c:lblOffset val="100"/>
        <c:noMultiLvlLbl val="0"/>
      </c:catAx>
      <c:valAx>
        <c:axId val="11173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1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ABRIL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21'!$U$21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21'!$V$21:$AA$21</c:f>
              <c:numCache>
                <c:formatCode>General</c:formatCode>
                <c:ptCount val="6"/>
                <c:pt idx="0">
                  <c:v>29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  <c:pt idx="4">
                  <c:v>28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3-4092-B990-3257380C456C}"/>
            </c:ext>
          </c:extLst>
        </c:ser>
        <c:ser>
          <c:idx val="1"/>
          <c:order val="1"/>
          <c:tx>
            <c:strRef>
              <c:f>'GRAFICOS 21'!$U$22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21'!$V$22:$AA$22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3-4092-B990-3257380C456C}"/>
            </c:ext>
          </c:extLst>
        </c:ser>
        <c:ser>
          <c:idx val="2"/>
          <c:order val="2"/>
          <c:tx>
            <c:strRef>
              <c:f>'GRAFICOS 21'!$U$23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21'!$V$23:$AA$23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3-4092-B990-3257380C456C}"/>
            </c:ext>
          </c:extLst>
        </c:ser>
        <c:ser>
          <c:idx val="3"/>
          <c:order val="3"/>
          <c:tx>
            <c:strRef>
              <c:f>'GRAFICOS 21'!$U$24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21'!$V$24:$AA$24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53-4092-B990-3257380C456C}"/>
            </c:ext>
          </c:extLst>
        </c:ser>
        <c:ser>
          <c:idx val="4"/>
          <c:order val="4"/>
          <c:tx>
            <c:strRef>
              <c:f>'GRAFICOS 21'!$U$25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21'!$V$25:$AA$25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53-4092-B990-3257380C456C}"/>
            </c:ext>
          </c:extLst>
        </c:ser>
        <c:ser>
          <c:idx val="5"/>
          <c:order val="5"/>
          <c:tx>
            <c:strRef>
              <c:f>'GRAFICOS 21'!$U$26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21'!$V$26:$AA$26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53-4092-B990-3257380C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787008"/>
        <c:axId val="111801088"/>
      </c:barChart>
      <c:catAx>
        <c:axId val="1117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01088"/>
        <c:crosses val="autoZero"/>
        <c:auto val="1"/>
        <c:lblAlgn val="ctr"/>
        <c:lblOffset val="100"/>
        <c:noMultiLvlLbl val="0"/>
      </c:catAx>
      <c:valAx>
        <c:axId val="11180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MAYO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21'!$U$27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21'!$V$27:$AA$27</c:f>
              <c:numCache>
                <c:formatCode>General</c:formatCode>
                <c:ptCount val="6"/>
                <c:pt idx="0">
                  <c:v>29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22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5F7-B8D8-60A3F7251D5A}"/>
            </c:ext>
          </c:extLst>
        </c:ser>
        <c:ser>
          <c:idx val="1"/>
          <c:order val="1"/>
          <c:tx>
            <c:strRef>
              <c:f>'GRAFICOS 21'!$U$28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21'!$V$28:$AA$28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B-45F7-B8D8-60A3F7251D5A}"/>
            </c:ext>
          </c:extLst>
        </c:ser>
        <c:ser>
          <c:idx val="2"/>
          <c:order val="2"/>
          <c:tx>
            <c:strRef>
              <c:f>'GRAFICOS 21'!$U$29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21'!$V$29:$AA$29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B-45F7-B8D8-60A3F7251D5A}"/>
            </c:ext>
          </c:extLst>
        </c:ser>
        <c:ser>
          <c:idx val="3"/>
          <c:order val="3"/>
          <c:tx>
            <c:strRef>
              <c:f>'GRAFICOS 21'!$U$30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21'!$V$30:$AA$30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1B-45F7-B8D8-60A3F7251D5A}"/>
            </c:ext>
          </c:extLst>
        </c:ser>
        <c:ser>
          <c:idx val="4"/>
          <c:order val="4"/>
          <c:tx>
            <c:strRef>
              <c:f>'GRAFICOS 21'!$U$31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21'!$V$31:$AA$31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1B-45F7-B8D8-60A3F7251D5A}"/>
            </c:ext>
          </c:extLst>
        </c:ser>
        <c:ser>
          <c:idx val="5"/>
          <c:order val="5"/>
          <c:tx>
            <c:strRef>
              <c:f>'GRAFICOS 21'!$U$32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21'!$V$32:$AA$32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1B-45F7-B8D8-60A3F7251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68160"/>
        <c:axId val="111947776"/>
      </c:barChart>
      <c:catAx>
        <c:axId val="11186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47776"/>
        <c:crosses val="autoZero"/>
        <c:auto val="1"/>
        <c:lblAlgn val="ctr"/>
        <c:lblOffset val="100"/>
        <c:noMultiLvlLbl val="0"/>
      </c:catAx>
      <c:valAx>
        <c:axId val="11194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6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JUNIO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21'!$U$33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21'!$V$33:$AA$33</c:f>
              <c:numCache>
                <c:formatCode>General</c:formatCode>
                <c:ptCount val="6"/>
                <c:pt idx="0">
                  <c:v>29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2-4E4F-87D0-34241A73682E}"/>
            </c:ext>
          </c:extLst>
        </c:ser>
        <c:ser>
          <c:idx val="1"/>
          <c:order val="1"/>
          <c:tx>
            <c:strRef>
              <c:f>'GRAFICOS 21'!$U$34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21'!$V$34:$AA$34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72-4E4F-87D0-34241A73682E}"/>
            </c:ext>
          </c:extLst>
        </c:ser>
        <c:ser>
          <c:idx val="2"/>
          <c:order val="2"/>
          <c:tx>
            <c:strRef>
              <c:f>'GRAFICOS 21'!$U$35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21'!$V$35:$AA$35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72-4E4F-87D0-34241A73682E}"/>
            </c:ext>
          </c:extLst>
        </c:ser>
        <c:ser>
          <c:idx val="3"/>
          <c:order val="3"/>
          <c:tx>
            <c:strRef>
              <c:f>'GRAFICOS 21'!$U$36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21'!$V$36:$AA$36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72-4E4F-87D0-34241A73682E}"/>
            </c:ext>
          </c:extLst>
        </c:ser>
        <c:ser>
          <c:idx val="4"/>
          <c:order val="4"/>
          <c:tx>
            <c:strRef>
              <c:f>'GRAFICOS 21'!$U$37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21'!$V$37:$AA$37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72-4E4F-87D0-34241A73682E}"/>
            </c:ext>
          </c:extLst>
        </c:ser>
        <c:ser>
          <c:idx val="5"/>
          <c:order val="5"/>
          <c:tx>
            <c:strRef>
              <c:f>'GRAFICOS 21'!$U$38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21'!$V$38:$AA$38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72-4E4F-87D0-34241A736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99232"/>
        <c:axId val="112005120"/>
      </c:barChart>
      <c:catAx>
        <c:axId val="1119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05120"/>
        <c:crosses val="autoZero"/>
        <c:auto val="1"/>
        <c:lblAlgn val="ctr"/>
        <c:lblOffset val="100"/>
        <c:noMultiLvlLbl val="0"/>
      </c:catAx>
      <c:valAx>
        <c:axId val="11200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99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JULIO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21'!$U$39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21'!$V$39:$AA$39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85-4611-A158-0C75B7771755}"/>
            </c:ext>
          </c:extLst>
        </c:ser>
        <c:ser>
          <c:idx val="1"/>
          <c:order val="1"/>
          <c:tx>
            <c:strRef>
              <c:f>'GRAFICOS 21'!$U$40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21'!$V$40:$AA$40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85-4611-A158-0C75B7771755}"/>
            </c:ext>
          </c:extLst>
        </c:ser>
        <c:ser>
          <c:idx val="2"/>
          <c:order val="2"/>
          <c:tx>
            <c:strRef>
              <c:f>'GRAFICOS 21'!$U$41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21'!$V$41:$AA$41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85-4611-A158-0C75B7771755}"/>
            </c:ext>
          </c:extLst>
        </c:ser>
        <c:ser>
          <c:idx val="3"/>
          <c:order val="3"/>
          <c:tx>
            <c:strRef>
              <c:f>'GRAFICOS 21'!$U$42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21'!$V$42:$AA$42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85-4611-A158-0C75B7771755}"/>
            </c:ext>
          </c:extLst>
        </c:ser>
        <c:ser>
          <c:idx val="4"/>
          <c:order val="4"/>
          <c:tx>
            <c:strRef>
              <c:f>'GRAFICOS 21'!$U$43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21'!$V$43:$AA$43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85-4611-A158-0C75B7771755}"/>
            </c:ext>
          </c:extLst>
        </c:ser>
        <c:ser>
          <c:idx val="5"/>
          <c:order val="5"/>
          <c:tx>
            <c:strRef>
              <c:f>'GRAFICOS 21'!$U$44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21'!$V$44:$AA$44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85-4611-A158-0C75B777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064000"/>
        <c:axId val="112065536"/>
      </c:barChart>
      <c:catAx>
        <c:axId val="11206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65536"/>
        <c:crosses val="autoZero"/>
        <c:auto val="1"/>
        <c:lblAlgn val="ctr"/>
        <c:lblOffset val="100"/>
        <c:noMultiLvlLbl val="0"/>
      </c:catAx>
      <c:valAx>
        <c:axId val="11206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06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AGOSTO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21'!$U$45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21'!$V$45:$AA$45</c:f>
              <c:numCache>
                <c:formatCode>General</c:formatCode>
                <c:ptCount val="6"/>
                <c:pt idx="0">
                  <c:v>31</c:v>
                </c:pt>
                <c:pt idx="1">
                  <c:v>0</c:v>
                </c:pt>
                <c:pt idx="2">
                  <c:v>31</c:v>
                </c:pt>
                <c:pt idx="3">
                  <c:v>31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3-4E00-A811-574A78415C01}"/>
            </c:ext>
          </c:extLst>
        </c:ser>
        <c:ser>
          <c:idx val="1"/>
          <c:order val="1"/>
          <c:tx>
            <c:strRef>
              <c:f>'GRAFICOS 21'!$U$46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21'!$V$46:$AA$46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3-4E00-A811-574A78415C01}"/>
            </c:ext>
          </c:extLst>
        </c:ser>
        <c:ser>
          <c:idx val="2"/>
          <c:order val="2"/>
          <c:tx>
            <c:strRef>
              <c:f>'GRAFICOS 21'!$U$47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21'!$V$47:$AA$47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3-4E00-A811-574A78415C01}"/>
            </c:ext>
          </c:extLst>
        </c:ser>
        <c:ser>
          <c:idx val="3"/>
          <c:order val="3"/>
          <c:tx>
            <c:strRef>
              <c:f>'GRAFICOS 21'!$U$48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21'!$V$48:$AA$48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3-4E00-A811-574A78415C01}"/>
            </c:ext>
          </c:extLst>
        </c:ser>
        <c:ser>
          <c:idx val="4"/>
          <c:order val="4"/>
          <c:tx>
            <c:strRef>
              <c:f>'GRAFICOS 21'!$U$49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21'!$V$49:$AA$49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C3-4E00-A811-574A78415C01}"/>
            </c:ext>
          </c:extLst>
        </c:ser>
        <c:ser>
          <c:idx val="5"/>
          <c:order val="5"/>
          <c:tx>
            <c:strRef>
              <c:f>'GRAFICOS 21'!$U$50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21'!$V$50:$AA$50</c:f>
              <c:numCache>
                <c:formatCode>General</c:formatCode>
                <c:ptCount val="6"/>
                <c:pt idx="0">
                  <c:v>0</c:v>
                </c:pt>
                <c:pt idx="1">
                  <c:v>31</c:v>
                </c:pt>
                <c:pt idx="2">
                  <c:v>0</c:v>
                </c:pt>
                <c:pt idx="3">
                  <c:v>0</c:v>
                </c:pt>
                <c:pt idx="4">
                  <c:v>31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C3-4E00-A811-574A78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33248"/>
        <c:axId val="112134784"/>
      </c:barChart>
      <c:catAx>
        <c:axId val="1121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4784"/>
        <c:crosses val="autoZero"/>
        <c:auto val="1"/>
        <c:lblAlgn val="ctr"/>
        <c:lblOffset val="100"/>
        <c:noMultiLvlLbl val="0"/>
      </c:catAx>
      <c:valAx>
        <c:axId val="1121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3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SEPTIEMBRE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'GRAFICOS 21'!$U$51</c:f>
              <c:strCache>
                <c:ptCount val="1"/>
                <c:pt idx="0">
                  <c:v>0-50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21'!$V$51:$AA$51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30</c:v>
                </c:pt>
                <c:pt idx="3">
                  <c:v>30</c:v>
                </c:pt>
                <c:pt idx="4">
                  <c:v>0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995-BD9B-DE9178FEC196}"/>
            </c:ext>
          </c:extLst>
        </c:ser>
        <c:ser>
          <c:idx val="1"/>
          <c:order val="1"/>
          <c:tx>
            <c:strRef>
              <c:f>'GRAFICOS 21'!$U$52</c:f>
              <c:strCache>
                <c:ptCount val="1"/>
                <c:pt idx="0">
                  <c:v>51-100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21'!$V$52:$AA$52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995-BD9B-DE9178FEC196}"/>
            </c:ext>
          </c:extLst>
        </c:ser>
        <c:ser>
          <c:idx val="2"/>
          <c:order val="2"/>
          <c:tx>
            <c:strRef>
              <c:f>'GRAFICOS 21'!$U$53</c:f>
              <c:strCache>
                <c:ptCount val="1"/>
                <c:pt idx="0">
                  <c:v>101-150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21'!$V$53:$AA$53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0-4995-BD9B-DE9178FEC196}"/>
            </c:ext>
          </c:extLst>
        </c:ser>
        <c:ser>
          <c:idx val="3"/>
          <c:order val="3"/>
          <c:tx>
            <c:strRef>
              <c:f>'GRAFICOS 21'!$U$54</c:f>
              <c:strCache>
                <c:ptCount val="1"/>
                <c:pt idx="0">
                  <c:v>151-200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21'!$V$54:$AA$54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0-4995-BD9B-DE9178FEC196}"/>
            </c:ext>
          </c:extLst>
        </c:ser>
        <c:ser>
          <c:idx val="4"/>
          <c:order val="4"/>
          <c:tx>
            <c:strRef>
              <c:f>'GRAFICOS 21'!$U$55</c:f>
              <c:strCache>
                <c:ptCount val="1"/>
                <c:pt idx="0">
                  <c:v>Ø201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21'!$V$55:$AA$55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B0-4995-BD9B-DE9178FEC196}"/>
            </c:ext>
          </c:extLst>
        </c:ser>
        <c:ser>
          <c:idx val="5"/>
          <c:order val="5"/>
          <c:tx>
            <c:strRef>
              <c:f>'GRAFICOS 21'!$U$56</c:f>
              <c:strCache>
                <c:ptCount val="1"/>
                <c:pt idx="0">
                  <c:v>DI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'GRAFICOS 21'!$V$1:$AA$2</c:f>
              <c:multiLvlStrCache>
                <c:ptCount val="6"/>
                <c:lvl>
                  <c:pt idx="0">
                    <c:v>O3</c:v>
                  </c:pt>
                  <c:pt idx="1">
                    <c:v>NO2</c:v>
                  </c:pt>
                  <c:pt idx="2">
                    <c:v>SO2</c:v>
                  </c:pt>
                  <c:pt idx="3">
                    <c:v>CO</c:v>
                  </c:pt>
                  <c:pt idx="4">
                    <c:v>PM10</c:v>
                  </c:pt>
                  <c:pt idx="5">
                    <c:v>PM2.5</c:v>
                  </c:pt>
                </c:lvl>
                <c:lvl>
                  <c:pt idx="0">
                    <c:v>DIAS </c:v>
                  </c:pt>
                </c:lvl>
              </c:multiLvlStrCache>
            </c:multiLvlStrRef>
          </c:cat>
          <c:val>
            <c:numRef>
              <c:f>'GRAFICOS 21'!$V$56:$AA$56</c:f>
              <c:numCache>
                <c:formatCode>General</c:formatCode>
                <c:ptCount val="6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B0-4995-BD9B-DE9178FEC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93920"/>
        <c:axId val="112195456"/>
      </c:barChart>
      <c:catAx>
        <c:axId val="1121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5456"/>
        <c:crosses val="autoZero"/>
        <c:auto val="1"/>
        <c:lblAlgn val="ctr"/>
        <c:lblOffset val="100"/>
        <c:noMultiLvlLbl val="0"/>
      </c:catAx>
      <c:valAx>
        <c:axId val="11219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1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72116</xdr:colOff>
      <xdr:row>75</xdr:row>
      <xdr:rowOff>112938</xdr:rowOff>
    </xdr:from>
    <xdr:to>
      <xdr:col>25</xdr:col>
      <xdr:colOff>684438</xdr:colOff>
      <xdr:row>89</xdr:row>
      <xdr:rowOff>189138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7D1760-AEE1-44BE-8BEA-60D231F4E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571499</xdr:colOff>
      <xdr:row>75</xdr:row>
      <xdr:rowOff>63953</xdr:rowOff>
    </xdr:from>
    <xdr:to>
      <xdr:col>32</xdr:col>
      <xdr:colOff>0</xdr:colOff>
      <xdr:row>89</xdr:row>
      <xdr:rowOff>140153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04406F-3248-49EE-8BBC-1B84803672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911677</xdr:colOff>
      <xdr:row>90</xdr:row>
      <xdr:rowOff>176892</xdr:rowOff>
    </xdr:from>
    <xdr:to>
      <xdr:col>25</xdr:col>
      <xdr:colOff>598713</xdr:colOff>
      <xdr:row>105</xdr:row>
      <xdr:rowOff>62592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8818D7F-B49E-4663-9229-9BE16CBD3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557893</xdr:colOff>
      <xdr:row>91</xdr:row>
      <xdr:rowOff>81642</xdr:rowOff>
    </xdr:from>
    <xdr:to>
      <xdr:col>32</xdr:col>
      <xdr:colOff>0</xdr:colOff>
      <xdr:row>105</xdr:row>
      <xdr:rowOff>157842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24F9D6-1C29-4523-83B4-0EC4B4CDE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898072</xdr:colOff>
      <xdr:row>107</xdr:row>
      <xdr:rowOff>1</xdr:rowOff>
    </xdr:from>
    <xdr:to>
      <xdr:col>25</xdr:col>
      <xdr:colOff>585108</xdr:colOff>
      <xdr:row>121</xdr:row>
      <xdr:rowOff>76201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096F841-A8D8-47A8-9963-B664FEBB1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680357</xdr:colOff>
      <xdr:row>106</xdr:row>
      <xdr:rowOff>176893</xdr:rowOff>
    </xdr:from>
    <xdr:to>
      <xdr:col>32</xdr:col>
      <xdr:colOff>0</xdr:colOff>
      <xdr:row>121</xdr:row>
      <xdr:rowOff>62593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982DCB9-955E-470F-997E-EEC7E772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911679</xdr:colOff>
      <xdr:row>123</xdr:row>
      <xdr:rowOff>54429</xdr:rowOff>
    </xdr:from>
    <xdr:to>
      <xdr:col>25</xdr:col>
      <xdr:colOff>598715</xdr:colOff>
      <xdr:row>137</xdr:row>
      <xdr:rowOff>130629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69D58C-9737-453F-BDEC-198016108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666750</xdr:colOff>
      <xdr:row>123</xdr:row>
      <xdr:rowOff>136072</xdr:rowOff>
    </xdr:from>
    <xdr:to>
      <xdr:col>32</xdr:col>
      <xdr:colOff>0</xdr:colOff>
      <xdr:row>138</xdr:row>
      <xdr:rowOff>21772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C218750-ED9F-4CB0-84CE-B39530D5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911679</xdr:colOff>
      <xdr:row>140</xdr:row>
      <xdr:rowOff>122465</xdr:rowOff>
    </xdr:from>
    <xdr:to>
      <xdr:col>25</xdr:col>
      <xdr:colOff>598715</xdr:colOff>
      <xdr:row>155</xdr:row>
      <xdr:rowOff>8165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59CFE60-CB31-4B34-B10B-CB504C88B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666750</xdr:colOff>
      <xdr:row>140</xdr:row>
      <xdr:rowOff>136072</xdr:rowOff>
    </xdr:from>
    <xdr:to>
      <xdr:col>32</xdr:col>
      <xdr:colOff>0</xdr:colOff>
      <xdr:row>155</xdr:row>
      <xdr:rowOff>21772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5E55A40D-C3FA-40B4-9D75-A040835ED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911679</xdr:colOff>
      <xdr:row>159</xdr:row>
      <xdr:rowOff>122465</xdr:rowOff>
    </xdr:from>
    <xdr:to>
      <xdr:col>25</xdr:col>
      <xdr:colOff>598715</xdr:colOff>
      <xdr:row>174</xdr:row>
      <xdr:rowOff>8165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1A76D53-4454-4D98-BECD-5A8511DE4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666750</xdr:colOff>
      <xdr:row>159</xdr:row>
      <xdr:rowOff>136072</xdr:rowOff>
    </xdr:from>
    <xdr:to>
      <xdr:col>32</xdr:col>
      <xdr:colOff>0</xdr:colOff>
      <xdr:row>174</xdr:row>
      <xdr:rowOff>21772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A6A82B2-946E-4DE6-A1E3-C4E670525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371"/>
  <sheetViews>
    <sheetView tabSelected="1" zoomScale="90" zoomScaleNormal="90" workbookViewId="0">
      <selection activeCell="AD17" sqref="AD17"/>
    </sheetView>
  </sheetViews>
  <sheetFormatPr baseColWidth="10" defaultColWidth="11.44140625" defaultRowHeight="14.4" x14ac:dyDescent="0.3"/>
  <cols>
    <col min="2" max="2" width="5.109375" style="16" customWidth="1"/>
    <col min="3" max="8" width="6.6640625" style="16" customWidth="1"/>
    <col min="9" max="9" width="6.6640625" style="16" hidden="1" customWidth="1"/>
    <col min="10" max="11" width="6.6640625" style="27" hidden="1" customWidth="1"/>
    <col min="12" max="12" width="7.5546875" style="27" hidden="1" customWidth="1"/>
    <col min="13" max="13" width="12.6640625" style="27" hidden="1" customWidth="1"/>
    <col min="14" max="17" width="6.6640625" style="27" hidden="1" customWidth="1"/>
    <col min="18" max="18" width="15.88671875" hidden="1" customWidth="1"/>
    <col min="20" max="20" width="13.88671875" customWidth="1"/>
    <col min="21" max="21" width="13.5546875" customWidth="1"/>
    <col min="28" max="28" width="8.109375" customWidth="1"/>
    <col min="29" max="29" width="7.109375" customWidth="1"/>
    <col min="30" max="30" width="8.5546875" customWidth="1"/>
    <col min="31" max="31" width="15" customWidth="1"/>
    <col min="32" max="32" width="20.88671875" customWidth="1"/>
  </cols>
  <sheetData>
    <row r="1" spans="1:32" ht="15.75" customHeight="1" x14ac:dyDescent="0.3">
      <c r="A1" s="54" t="s">
        <v>0</v>
      </c>
      <c r="B1" s="55" t="s">
        <v>1</v>
      </c>
      <c r="C1" s="57" t="s">
        <v>2</v>
      </c>
      <c r="D1" s="58"/>
      <c r="E1" s="58"/>
      <c r="F1" s="58"/>
      <c r="G1" s="58"/>
      <c r="H1" s="59"/>
      <c r="I1" s="54" t="s">
        <v>3</v>
      </c>
      <c r="J1" s="54"/>
      <c r="K1" s="60" t="s">
        <v>4</v>
      </c>
      <c r="L1" s="61"/>
      <c r="M1" s="62"/>
      <c r="N1" s="64" t="s">
        <v>5</v>
      </c>
      <c r="O1" s="64"/>
      <c r="P1" s="64"/>
      <c r="Q1" s="64"/>
      <c r="R1" s="54" t="s">
        <v>6</v>
      </c>
      <c r="T1" s="64" t="s">
        <v>7</v>
      </c>
      <c r="U1" s="64" t="s">
        <v>8</v>
      </c>
      <c r="V1" s="54" t="s">
        <v>9</v>
      </c>
      <c r="W1" s="54"/>
      <c r="X1" s="54"/>
      <c r="Y1" s="54"/>
      <c r="Z1" s="54"/>
      <c r="AA1" s="54"/>
    </row>
    <row r="2" spans="1:32" ht="45" customHeight="1" thickBot="1" x14ac:dyDescent="0.35">
      <c r="A2" s="54"/>
      <c r="B2" s="56"/>
      <c r="C2" s="14" t="s">
        <v>10</v>
      </c>
      <c r="D2" s="14" t="s">
        <v>11</v>
      </c>
      <c r="E2" s="14" t="s">
        <v>12</v>
      </c>
      <c r="F2" s="14" t="s">
        <v>13</v>
      </c>
      <c r="G2" s="14" t="s">
        <v>14</v>
      </c>
      <c r="H2" s="14" t="s">
        <v>15</v>
      </c>
      <c r="I2" s="38" t="s">
        <v>16</v>
      </c>
      <c r="J2" s="24" t="s">
        <v>17</v>
      </c>
      <c r="K2" s="24" t="s">
        <v>18</v>
      </c>
      <c r="L2" s="24" t="s">
        <v>19</v>
      </c>
      <c r="M2" s="24" t="s">
        <v>20</v>
      </c>
      <c r="N2" s="24" t="s">
        <v>21</v>
      </c>
      <c r="O2" s="24" t="s">
        <v>22</v>
      </c>
      <c r="P2" s="24" t="s">
        <v>23</v>
      </c>
      <c r="Q2" s="24" t="s">
        <v>24</v>
      </c>
      <c r="R2" s="54"/>
      <c r="T2" s="64"/>
      <c r="U2" s="64"/>
      <c r="V2" s="30" t="s">
        <v>10</v>
      </c>
      <c r="W2" s="30" t="s">
        <v>11</v>
      </c>
      <c r="X2" s="30" t="s">
        <v>12</v>
      </c>
      <c r="Y2" s="30" t="s">
        <v>13</v>
      </c>
      <c r="Z2" s="30" t="s">
        <v>14</v>
      </c>
      <c r="AA2" s="30" t="s">
        <v>15</v>
      </c>
    </row>
    <row r="3" spans="1:32" x14ac:dyDescent="0.3">
      <c r="A3" s="4" t="s">
        <v>25</v>
      </c>
      <c r="B3" s="17">
        <v>1</v>
      </c>
      <c r="C3" s="28">
        <v>0</v>
      </c>
      <c r="D3" s="28">
        <v>0</v>
      </c>
      <c r="E3" s="28">
        <v>0</v>
      </c>
      <c r="F3" s="28">
        <v>0</v>
      </c>
      <c r="G3" s="19" t="s">
        <v>26</v>
      </c>
      <c r="H3" s="19" t="s">
        <v>26</v>
      </c>
      <c r="I3" s="19" t="s">
        <v>27</v>
      </c>
      <c r="J3" s="19">
        <v>1.9053409992784995</v>
      </c>
      <c r="K3" s="19">
        <v>8.708750000000002</v>
      </c>
      <c r="L3" s="19">
        <v>9.3050000000000015</v>
      </c>
      <c r="M3" s="19">
        <f>AVERAGE(K3:L3)</f>
        <v>9.0068750000000009</v>
      </c>
      <c r="N3" s="19">
        <v>91.564439831002332</v>
      </c>
      <c r="O3" s="19">
        <v>853.34711659867924</v>
      </c>
      <c r="P3" s="19">
        <v>1.8494643550893552</v>
      </c>
      <c r="Q3" s="19">
        <v>2.9166666666666664E-2</v>
      </c>
      <c r="R3" s="1"/>
      <c r="T3" s="33" t="s">
        <v>25</v>
      </c>
      <c r="U3" s="31" t="s">
        <v>28</v>
      </c>
      <c r="V3" s="46">
        <f t="shared" ref="V3:AA3" si="0">COUNTIFS($A3:$A367,$T3,C3:C367,"&lt;=50")</f>
        <v>31</v>
      </c>
      <c r="W3" s="46">
        <f t="shared" si="0"/>
        <v>31</v>
      </c>
      <c r="X3" s="46">
        <f t="shared" si="0"/>
        <v>31</v>
      </c>
      <c r="Y3" s="46">
        <f t="shared" si="0"/>
        <v>31</v>
      </c>
      <c r="Z3" s="46">
        <f t="shared" si="0"/>
        <v>0</v>
      </c>
      <c r="AA3" s="47">
        <f t="shared" si="0"/>
        <v>0</v>
      </c>
    </row>
    <row r="4" spans="1:32" ht="15" customHeight="1" x14ac:dyDescent="0.3">
      <c r="A4" s="4" t="s">
        <v>25</v>
      </c>
      <c r="B4" s="17">
        <v>2</v>
      </c>
      <c r="C4" s="28">
        <v>0</v>
      </c>
      <c r="D4" s="28">
        <v>0</v>
      </c>
      <c r="E4" s="28">
        <v>0</v>
      </c>
      <c r="F4" s="28">
        <v>0</v>
      </c>
      <c r="G4" s="19" t="s">
        <v>26</v>
      </c>
      <c r="H4" s="19" t="s">
        <v>26</v>
      </c>
      <c r="I4" s="19" t="s">
        <v>27</v>
      </c>
      <c r="J4" s="19">
        <v>1.3567857142857145</v>
      </c>
      <c r="K4" s="19">
        <v>3.6125000000000003</v>
      </c>
      <c r="L4" s="19">
        <v>4.979166666666667</v>
      </c>
      <c r="M4" s="19">
        <f t="shared" ref="M4:M32" si="1">AVERAGE(K4:L4)</f>
        <v>4.2958333333333334</v>
      </c>
      <c r="N4" s="19">
        <v>85.656597222222231</v>
      </c>
      <c r="O4" s="19">
        <v>844.551352952603</v>
      </c>
      <c r="P4" s="19">
        <v>7.2630625971250957</v>
      </c>
      <c r="Q4" s="19">
        <v>0</v>
      </c>
      <c r="R4" s="1"/>
      <c r="T4" s="33" t="s">
        <v>25</v>
      </c>
      <c r="U4" s="32" t="s">
        <v>29</v>
      </c>
      <c r="V4" s="1">
        <f t="shared" ref="V4:AA4" si="2">COUNTIFS($A3:$A367,$T3,C3:C367,"&gt;=51",C3:C367,"&lt;=100")</f>
        <v>0</v>
      </c>
      <c r="W4" s="1">
        <f t="shared" si="2"/>
        <v>0</v>
      </c>
      <c r="X4" s="1">
        <f t="shared" si="2"/>
        <v>0</v>
      </c>
      <c r="Y4" s="1">
        <f t="shared" si="2"/>
        <v>0</v>
      </c>
      <c r="Z4" s="1">
        <f t="shared" si="2"/>
        <v>0</v>
      </c>
      <c r="AA4" s="48">
        <f t="shared" si="2"/>
        <v>0</v>
      </c>
      <c r="AD4" s="52" t="s">
        <v>30</v>
      </c>
      <c r="AE4" s="52" t="s">
        <v>31</v>
      </c>
      <c r="AF4" s="52" t="s">
        <v>32</v>
      </c>
    </row>
    <row r="5" spans="1:32" x14ac:dyDescent="0.3">
      <c r="A5" s="4" t="s">
        <v>25</v>
      </c>
      <c r="B5" s="17">
        <v>3</v>
      </c>
      <c r="C5" s="28">
        <v>0</v>
      </c>
      <c r="D5" s="28">
        <v>0</v>
      </c>
      <c r="E5" s="28">
        <v>0</v>
      </c>
      <c r="F5" s="28">
        <v>0</v>
      </c>
      <c r="G5" s="19" t="s">
        <v>26</v>
      </c>
      <c r="H5" s="19" t="s">
        <v>26</v>
      </c>
      <c r="I5" s="19" t="s">
        <v>27</v>
      </c>
      <c r="J5" s="19">
        <v>1.4202522246272242</v>
      </c>
      <c r="K5" s="19">
        <v>5.3374999999999995</v>
      </c>
      <c r="L5" s="19">
        <v>6.3208333333333329</v>
      </c>
      <c r="M5" s="19">
        <f t="shared" si="1"/>
        <v>5.8291666666666657</v>
      </c>
      <c r="N5" s="19">
        <v>58.891826923076941</v>
      </c>
      <c r="O5" s="19">
        <v>847.39581075174817</v>
      </c>
      <c r="P5" s="29">
        <v>7.4919119075369087</v>
      </c>
      <c r="Q5" s="19">
        <v>0</v>
      </c>
      <c r="R5" s="1"/>
      <c r="T5" s="33" t="s">
        <v>25</v>
      </c>
      <c r="U5" s="34" t="s">
        <v>33</v>
      </c>
      <c r="V5" s="1">
        <f t="shared" ref="V5:AA5" si="3">COUNTIFS($A3:$A367,$T3,C3:C367,"&gt;=101",C3:C367,"&lt;=150")</f>
        <v>0</v>
      </c>
      <c r="W5" s="1">
        <f t="shared" si="3"/>
        <v>0</v>
      </c>
      <c r="X5" s="1">
        <f t="shared" si="3"/>
        <v>0</v>
      </c>
      <c r="Y5" s="1">
        <f t="shared" si="3"/>
        <v>0</v>
      </c>
      <c r="Z5" s="1">
        <f t="shared" si="3"/>
        <v>0</v>
      </c>
      <c r="AA5" s="48">
        <f t="shared" si="3"/>
        <v>0</v>
      </c>
      <c r="AD5" s="52"/>
      <c r="AE5" s="52"/>
      <c r="AF5" s="52"/>
    </row>
    <row r="6" spans="1:32" x14ac:dyDescent="0.3">
      <c r="A6" s="4" t="s">
        <v>25</v>
      </c>
      <c r="B6" s="17">
        <v>4</v>
      </c>
      <c r="C6" s="28">
        <v>0</v>
      </c>
      <c r="D6" s="28">
        <v>0</v>
      </c>
      <c r="E6" s="28">
        <v>0</v>
      </c>
      <c r="F6" s="28">
        <v>0</v>
      </c>
      <c r="G6" s="19" t="s">
        <v>26</v>
      </c>
      <c r="H6" s="19" t="s">
        <v>26</v>
      </c>
      <c r="I6" s="19" t="s">
        <v>27</v>
      </c>
      <c r="J6" s="19">
        <v>1.1442857142857144</v>
      </c>
      <c r="K6" s="19">
        <v>8.1291666666666647</v>
      </c>
      <c r="L6" s="19">
        <v>9.1416666666666675</v>
      </c>
      <c r="M6" s="19">
        <f t="shared" si="1"/>
        <v>8.6354166666666661</v>
      </c>
      <c r="N6" s="19">
        <v>42.533333333333324</v>
      </c>
      <c r="O6" s="19">
        <v>844.40850087412582</v>
      </c>
      <c r="P6" s="29">
        <v>7.0248035644910649</v>
      </c>
      <c r="Q6" s="19">
        <v>0</v>
      </c>
      <c r="R6" s="1"/>
      <c r="T6" s="33" t="s">
        <v>25</v>
      </c>
      <c r="U6" s="35" t="s">
        <v>34</v>
      </c>
      <c r="V6" s="1">
        <f>COUNTIFS($A3:$A367,$T3,C3:C367,"&gt;=151",$C3:$C367,"&lt;=200")</f>
        <v>0</v>
      </c>
      <c r="W6" s="1">
        <f>COUNTIFS($A3:$A367,$T3,D3:D367,"&gt;=151",$D3:$D367,"&lt;=200")</f>
        <v>0</v>
      </c>
      <c r="X6" s="1">
        <f>COUNTIFS($A3:$A367,$T3,E3:E367,"&gt;=151",$E3:$E367,"&lt;=200")</f>
        <v>0</v>
      </c>
      <c r="Y6" s="1">
        <f>COUNTIFS($A3:$A367,$T3,F3:F367,"&gt;=151",$F3:$F367,"&lt;=200")</f>
        <v>0</v>
      </c>
      <c r="Z6" s="1">
        <f>COUNTIFS($A3:$A367,$T3,G3:G367,"&gt;=151",$G3:$G367,"&lt;=200")</f>
        <v>0</v>
      </c>
      <c r="AA6" s="48">
        <f>COUNTIFS($A3:$A367,$T3,H3:H367,"&gt;=151",$H3:$H367,"&lt;=200")</f>
        <v>0</v>
      </c>
      <c r="AD6" s="53">
        <v>2021</v>
      </c>
      <c r="AE6" s="39" t="s">
        <v>28</v>
      </c>
      <c r="AF6" s="1" t="s">
        <v>35</v>
      </c>
    </row>
    <row r="7" spans="1:32" x14ac:dyDescent="0.3">
      <c r="A7" s="4" t="s">
        <v>25</v>
      </c>
      <c r="B7" s="17">
        <v>5</v>
      </c>
      <c r="C7" s="28">
        <v>0</v>
      </c>
      <c r="D7" s="28">
        <v>0</v>
      </c>
      <c r="E7" s="28">
        <v>0</v>
      </c>
      <c r="F7" s="28">
        <v>0</v>
      </c>
      <c r="G7" s="19" t="s">
        <v>26</v>
      </c>
      <c r="H7" s="19" t="s">
        <v>26</v>
      </c>
      <c r="I7" s="19" t="s">
        <v>27</v>
      </c>
      <c r="J7" s="19">
        <v>1.2651630892255892</v>
      </c>
      <c r="K7" s="19">
        <v>10.27083333333333</v>
      </c>
      <c r="L7" s="19">
        <v>11.387499999999998</v>
      </c>
      <c r="M7" s="19">
        <f t="shared" si="1"/>
        <v>10.829166666666664</v>
      </c>
      <c r="N7" s="19">
        <v>45.255669677544681</v>
      </c>
      <c r="O7" s="19">
        <v>845.36681696775474</v>
      </c>
      <c r="P7" s="29">
        <v>6.9259030205905177</v>
      </c>
      <c r="Q7" s="19">
        <v>0</v>
      </c>
      <c r="R7" s="1"/>
      <c r="T7" s="33" t="s">
        <v>25</v>
      </c>
      <c r="U7" s="36" t="s">
        <v>36</v>
      </c>
      <c r="V7" s="1">
        <f>COUNTIFS($A3:$A367,$T3,C3:C367,"&gt;=201")</f>
        <v>0</v>
      </c>
      <c r="W7" s="1">
        <f>COUNTIFS($A3:$A367,$T3,D3:D367,"&gt;=200")</f>
        <v>0</v>
      </c>
      <c r="X7" s="1">
        <f>COUNTIFS($A3:$A367,$T3,E3:E367,"&gt;=200")</f>
        <v>0</v>
      </c>
      <c r="Y7" s="1">
        <f>COUNTIFS($A3:$A367,$T3,F3:F367,"&gt;=200")</f>
        <v>0</v>
      </c>
      <c r="Z7" s="1">
        <f>COUNTIFS($A3:$A367,$T3,G3:G367,"&gt;=200")</f>
        <v>0</v>
      </c>
      <c r="AA7" s="48">
        <f>COUNTIFS($A3:$A367,$T3,H3:H367,"&gt;=200")</f>
        <v>0</v>
      </c>
      <c r="AD7" s="53"/>
      <c r="AE7" s="40" t="s">
        <v>37</v>
      </c>
      <c r="AF7" s="1" t="s">
        <v>38</v>
      </c>
    </row>
    <row r="8" spans="1:32" ht="15.75" customHeight="1" thickBot="1" x14ac:dyDescent="0.35">
      <c r="A8" s="4" t="s">
        <v>25</v>
      </c>
      <c r="B8" s="17">
        <v>6</v>
      </c>
      <c r="C8" s="28">
        <v>0</v>
      </c>
      <c r="D8" s="28">
        <v>0</v>
      </c>
      <c r="E8" s="28">
        <v>0</v>
      </c>
      <c r="F8" s="28">
        <v>0</v>
      </c>
      <c r="G8" s="19" t="s">
        <v>26</v>
      </c>
      <c r="H8" s="19" t="s">
        <v>26</v>
      </c>
      <c r="I8" s="19" t="s">
        <v>39</v>
      </c>
      <c r="J8" s="19">
        <v>1.5214434523809526</v>
      </c>
      <c r="K8" s="19">
        <v>13.2875</v>
      </c>
      <c r="L8" s="19">
        <v>14.81666666666667</v>
      </c>
      <c r="M8" s="19">
        <f t="shared" si="1"/>
        <v>14.052083333333336</v>
      </c>
      <c r="N8" s="19">
        <v>41.511557886557888</v>
      </c>
      <c r="O8" s="19">
        <v>845.54860746891984</v>
      </c>
      <c r="P8" s="29">
        <v>7.3578192987567954</v>
      </c>
      <c r="Q8" s="19">
        <v>1.2249999999999999</v>
      </c>
      <c r="R8" s="1"/>
      <c r="T8" s="33" t="s">
        <v>25</v>
      </c>
      <c r="U8" s="37" t="s">
        <v>26</v>
      </c>
      <c r="V8" s="49">
        <f t="shared" ref="V8:AA8" si="4">COUNTIFS($A3:$A367,$T3,C3:C367,"DI")</f>
        <v>0</v>
      </c>
      <c r="W8" s="49">
        <f t="shared" si="4"/>
        <v>0</v>
      </c>
      <c r="X8" s="49">
        <f t="shared" si="4"/>
        <v>0</v>
      </c>
      <c r="Y8" s="49">
        <f t="shared" si="4"/>
        <v>0</v>
      </c>
      <c r="Z8" s="49">
        <f t="shared" si="4"/>
        <v>31</v>
      </c>
      <c r="AA8" s="50">
        <f t="shared" si="4"/>
        <v>31</v>
      </c>
      <c r="AD8" s="53"/>
      <c r="AE8" s="41" t="s">
        <v>40</v>
      </c>
      <c r="AF8" s="1" t="s">
        <v>41</v>
      </c>
    </row>
    <row r="9" spans="1:32" x14ac:dyDescent="0.3">
      <c r="A9" s="4" t="s">
        <v>25</v>
      </c>
      <c r="B9" s="17">
        <v>7</v>
      </c>
      <c r="C9" s="28">
        <v>8</v>
      </c>
      <c r="D9" s="28">
        <v>0</v>
      </c>
      <c r="E9" s="28">
        <v>1</v>
      </c>
      <c r="F9" s="28">
        <v>0</v>
      </c>
      <c r="G9" s="19" t="s">
        <v>26</v>
      </c>
      <c r="H9" s="19" t="s">
        <v>26</v>
      </c>
      <c r="I9" s="19" t="s">
        <v>39</v>
      </c>
      <c r="J9" s="19">
        <v>3.1822752825877831</v>
      </c>
      <c r="K9" s="19">
        <v>17.1875</v>
      </c>
      <c r="L9" s="19">
        <v>18.404166666666665</v>
      </c>
      <c r="M9" s="19">
        <f t="shared" si="1"/>
        <v>17.795833333333334</v>
      </c>
      <c r="N9" s="19">
        <v>29.528656759906756</v>
      </c>
      <c r="O9" s="19">
        <v>841.73308760683733</v>
      </c>
      <c r="P9" s="29">
        <v>6.8372540306915326</v>
      </c>
      <c r="Q9" s="19">
        <v>1.2249999999999999</v>
      </c>
      <c r="R9" s="1"/>
      <c r="T9" s="33" t="s">
        <v>42</v>
      </c>
      <c r="U9" s="31" t="s">
        <v>28</v>
      </c>
      <c r="V9" s="46">
        <f t="shared" ref="V9:AA9" si="5">COUNTIFS($A3:$A367,$T9,C3:C367,"&lt;=50")</f>
        <v>28</v>
      </c>
      <c r="W9" s="46">
        <f t="shared" si="5"/>
        <v>22</v>
      </c>
      <c r="X9" s="46">
        <f t="shared" si="5"/>
        <v>28</v>
      </c>
      <c r="Y9" s="46">
        <f t="shared" si="5"/>
        <v>28</v>
      </c>
      <c r="Z9" s="46">
        <f t="shared" si="5"/>
        <v>8</v>
      </c>
      <c r="AA9" s="47">
        <f t="shared" si="5"/>
        <v>9</v>
      </c>
      <c r="AD9" s="53"/>
      <c r="AE9" s="42" t="s">
        <v>43</v>
      </c>
      <c r="AF9" s="1" t="s">
        <v>44</v>
      </c>
    </row>
    <row r="10" spans="1:32" x14ac:dyDescent="0.3">
      <c r="A10" s="4" t="s">
        <v>25</v>
      </c>
      <c r="B10" s="17">
        <v>8</v>
      </c>
      <c r="C10" s="28">
        <v>13</v>
      </c>
      <c r="D10" s="28">
        <v>1</v>
      </c>
      <c r="E10" s="28">
        <v>2</v>
      </c>
      <c r="F10" s="28">
        <v>0</v>
      </c>
      <c r="G10" s="19" t="s">
        <v>26</v>
      </c>
      <c r="H10" s="19" t="s">
        <v>26</v>
      </c>
      <c r="I10" s="19" t="s">
        <v>45</v>
      </c>
      <c r="J10" s="19">
        <v>1.2912003968253971</v>
      </c>
      <c r="K10" s="19">
        <v>13.608333333333334</v>
      </c>
      <c r="L10" s="19">
        <v>14.833333333333336</v>
      </c>
      <c r="M10" s="19">
        <f t="shared" si="1"/>
        <v>14.220833333333335</v>
      </c>
      <c r="N10" s="19">
        <v>38.03387237762238</v>
      </c>
      <c r="O10" s="19">
        <v>844.76813325563319</v>
      </c>
      <c r="P10" s="29">
        <v>7.3385975135975121</v>
      </c>
      <c r="Q10" s="19">
        <v>0</v>
      </c>
      <c r="R10" s="1"/>
      <c r="T10" s="33" t="s">
        <v>42</v>
      </c>
      <c r="U10" s="32" t="s">
        <v>29</v>
      </c>
      <c r="V10" s="1">
        <f t="shared" ref="V10:AA10" si="6">COUNTIFS($A3:$A367,$T9,C3:C367,"&gt;=51",C3:C367,"&lt;=100")</f>
        <v>0</v>
      </c>
      <c r="W10" s="1">
        <f t="shared" si="6"/>
        <v>0</v>
      </c>
      <c r="X10" s="1">
        <f t="shared" si="6"/>
        <v>0</v>
      </c>
      <c r="Y10" s="1">
        <f t="shared" si="6"/>
        <v>0</v>
      </c>
      <c r="Z10" s="1">
        <f t="shared" si="6"/>
        <v>2</v>
      </c>
      <c r="AA10" s="48">
        <f t="shared" si="6"/>
        <v>2</v>
      </c>
      <c r="AD10" s="53"/>
      <c r="AE10" s="43" t="s">
        <v>46</v>
      </c>
      <c r="AF10" s="1" t="s">
        <v>47</v>
      </c>
    </row>
    <row r="11" spans="1:32" x14ac:dyDescent="0.3">
      <c r="A11" s="4" t="s">
        <v>25</v>
      </c>
      <c r="B11" s="17">
        <v>9</v>
      </c>
      <c r="C11" s="28">
        <v>15</v>
      </c>
      <c r="D11" s="28">
        <v>1</v>
      </c>
      <c r="E11" s="28">
        <v>2</v>
      </c>
      <c r="F11" s="28">
        <v>0</v>
      </c>
      <c r="G11" s="19" t="s">
        <v>26</v>
      </c>
      <c r="H11" s="19" t="s">
        <v>26</v>
      </c>
      <c r="I11" s="19" t="s">
        <v>39</v>
      </c>
      <c r="J11" s="19">
        <v>1.168938943001443</v>
      </c>
      <c r="K11" s="19">
        <v>14.508333333333335</v>
      </c>
      <c r="L11" s="19">
        <v>16.212500000000002</v>
      </c>
      <c r="M11" s="19">
        <f t="shared" si="1"/>
        <v>15.360416666666669</v>
      </c>
      <c r="N11" s="19">
        <v>30.987259615384616</v>
      </c>
      <c r="O11" s="19">
        <v>842.62173174048166</v>
      </c>
      <c r="P11" s="29">
        <v>7.5143363927738909</v>
      </c>
      <c r="Q11" s="19">
        <v>0.61249999999999993</v>
      </c>
      <c r="R11" s="1"/>
      <c r="T11" s="33" t="s">
        <v>42</v>
      </c>
      <c r="U11" s="34" t="s">
        <v>33</v>
      </c>
      <c r="V11" s="1">
        <f t="shared" ref="V11:AA11" si="7">COUNTIFS($A3:$A367,$T9,C3:C367,"&gt;=101",C3:C367,"&lt;=150")</f>
        <v>0</v>
      </c>
      <c r="W11" s="1">
        <f t="shared" si="7"/>
        <v>0</v>
      </c>
      <c r="X11" s="1">
        <f t="shared" si="7"/>
        <v>0</v>
      </c>
      <c r="Y11" s="1">
        <f t="shared" si="7"/>
        <v>0</v>
      </c>
      <c r="Z11" s="1">
        <f t="shared" si="7"/>
        <v>0</v>
      </c>
      <c r="AA11" s="48">
        <f t="shared" si="7"/>
        <v>0</v>
      </c>
      <c r="AD11" s="53"/>
      <c r="AE11" s="44" t="s">
        <v>26</v>
      </c>
      <c r="AF11" s="1" t="s">
        <v>48</v>
      </c>
    </row>
    <row r="12" spans="1:32" x14ac:dyDescent="0.3">
      <c r="A12" s="4" t="s">
        <v>25</v>
      </c>
      <c r="B12" s="17">
        <v>10</v>
      </c>
      <c r="C12" s="28">
        <v>17</v>
      </c>
      <c r="D12" s="28">
        <v>0</v>
      </c>
      <c r="E12" s="28">
        <v>2</v>
      </c>
      <c r="F12" s="28">
        <v>0</v>
      </c>
      <c r="G12" s="19" t="s">
        <v>26</v>
      </c>
      <c r="H12" s="19" t="s">
        <v>26</v>
      </c>
      <c r="I12" s="19" t="s">
        <v>49</v>
      </c>
      <c r="J12" s="19">
        <v>3.6836106601731604</v>
      </c>
      <c r="K12" s="19">
        <v>20.870833333333334</v>
      </c>
      <c r="L12" s="19">
        <v>79.158333333333346</v>
      </c>
      <c r="M12" s="19">
        <f t="shared" si="1"/>
        <v>50.014583333333341</v>
      </c>
      <c r="N12" s="19">
        <v>24.433959790209794</v>
      </c>
      <c r="O12" s="19">
        <v>837.00398285742028</v>
      </c>
      <c r="P12" s="29">
        <v>7.6878137140637142</v>
      </c>
      <c r="Q12" s="19">
        <v>0</v>
      </c>
      <c r="R12" s="1"/>
      <c r="T12" s="33" t="s">
        <v>42</v>
      </c>
      <c r="U12" s="35" t="s">
        <v>34</v>
      </c>
      <c r="V12" s="1">
        <f>COUNTIFS($A3:$A367,$T9,$C3:$C367,"&gt;=151",$C3:$C367,"&lt;=200")</f>
        <v>0</v>
      </c>
      <c r="W12" s="1">
        <f>COUNTIFS($A3:$A367,$T9,D3:D367,"&gt;=151",$D3:$D367,"&lt;=200")</f>
        <v>0</v>
      </c>
      <c r="X12" s="1">
        <f>COUNTIFS($A3:$A367,$T9,E3:E367,"&gt;=151",$E3:$E367,"&lt;=200")</f>
        <v>0</v>
      </c>
      <c r="Y12" s="1">
        <f>COUNTIFS($A3:$A367,$T9,F3:F367,"&gt;=151",$F3:$F367,"&lt;=200")</f>
        <v>0</v>
      </c>
      <c r="Z12" s="1">
        <f>COUNTIFS($A3:$A367,$T9,G3:G367,"&gt;=151",$G3:$G367,"&lt;=200")</f>
        <v>0</v>
      </c>
      <c r="AA12" s="48">
        <f>COUNTIFS($A3:$A367,$T9,H3:H367,"&gt;=151",$H3:$H367,"&lt;=200")</f>
        <v>0</v>
      </c>
      <c r="AD12" s="51" t="s">
        <v>50</v>
      </c>
      <c r="AE12" s="51"/>
      <c r="AF12" s="51"/>
    </row>
    <row r="13" spans="1:32" x14ac:dyDescent="0.3">
      <c r="A13" s="4" t="s">
        <v>25</v>
      </c>
      <c r="B13" s="17">
        <v>11</v>
      </c>
      <c r="C13" s="28">
        <v>16</v>
      </c>
      <c r="D13" s="28">
        <v>1</v>
      </c>
      <c r="E13" s="28">
        <v>2</v>
      </c>
      <c r="F13" s="28">
        <v>0</v>
      </c>
      <c r="G13" s="19" t="s">
        <v>26</v>
      </c>
      <c r="H13" s="19" t="s">
        <v>26</v>
      </c>
      <c r="I13" s="19" t="s">
        <v>51</v>
      </c>
      <c r="J13" s="19">
        <v>3.8919620310245304</v>
      </c>
      <c r="K13" s="19">
        <v>16.670833333333331</v>
      </c>
      <c r="L13" s="19">
        <v>133.90416666666664</v>
      </c>
      <c r="M13" s="19">
        <f t="shared" si="1"/>
        <v>75.28749999999998</v>
      </c>
      <c r="N13" s="19">
        <v>35.60235042735043</v>
      </c>
      <c r="O13" s="19">
        <v>839.87790501165512</v>
      </c>
      <c r="P13" s="29">
        <v>7.7318504759129745</v>
      </c>
      <c r="Q13" s="19">
        <v>0</v>
      </c>
      <c r="R13" s="1"/>
      <c r="T13" s="33" t="s">
        <v>42</v>
      </c>
      <c r="U13" s="36" t="s">
        <v>36</v>
      </c>
      <c r="V13" s="1">
        <f t="shared" ref="V13:AA13" si="8">COUNTIFS($A3:$A367,$T9,C3:C367,"&gt;=200")</f>
        <v>0</v>
      </c>
      <c r="W13" s="1">
        <f t="shared" si="8"/>
        <v>0</v>
      </c>
      <c r="X13" s="1">
        <f t="shared" si="8"/>
        <v>0</v>
      </c>
      <c r="Y13" s="1">
        <f t="shared" si="8"/>
        <v>0</v>
      </c>
      <c r="Z13" s="1">
        <f t="shared" si="8"/>
        <v>0</v>
      </c>
      <c r="AA13" s="48">
        <f t="shared" si="8"/>
        <v>0</v>
      </c>
    </row>
    <row r="14" spans="1:32" ht="15" thickBot="1" x14ac:dyDescent="0.35">
      <c r="A14" s="4" t="s">
        <v>25</v>
      </c>
      <c r="B14" s="17">
        <v>12</v>
      </c>
      <c r="C14" s="28">
        <v>10</v>
      </c>
      <c r="D14" s="28">
        <v>1</v>
      </c>
      <c r="E14" s="28">
        <v>3</v>
      </c>
      <c r="F14" s="28">
        <v>0</v>
      </c>
      <c r="G14" s="19" t="s">
        <v>26</v>
      </c>
      <c r="H14" s="19" t="s">
        <v>26</v>
      </c>
      <c r="I14" s="19" t="s">
        <v>45</v>
      </c>
      <c r="J14" s="19">
        <v>1.2293055555555557</v>
      </c>
      <c r="K14" s="19">
        <v>10.316666666666668</v>
      </c>
      <c r="L14" s="19">
        <v>132.34583333333333</v>
      </c>
      <c r="M14" s="19">
        <f t="shared" si="1"/>
        <v>71.331249999999997</v>
      </c>
      <c r="N14" s="19">
        <v>46.766887626262623</v>
      </c>
      <c r="O14" s="19">
        <v>845.07845498251766</v>
      </c>
      <c r="P14" s="29">
        <v>7.4242924436674427</v>
      </c>
      <c r="Q14" s="19">
        <v>0</v>
      </c>
      <c r="R14" s="1"/>
      <c r="T14" s="33" t="s">
        <v>42</v>
      </c>
      <c r="U14" s="37" t="s">
        <v>26</v>
      </c>
      <c r="V14" s="49">
        <f t="shared" ref="V14:AA14" si="9">COUNTIFS($A3:$A367,$T9,C3:C367,"DI")</f>
        <v>0</v>
      </c>
      <c r="W14" s="49">
        <f t="shared" si="9"/>
        <v>6</v>
      </c>
      <c r="X14" s="49">
        <f t="shared" si="9"/>
        <v>0</v>
      </c>
      <c r="Y14" s="49">
        <f t="shared" si="9"/>
        <v>0</v>
      </c>
      <c r="Z14" s="49">
        <f t="shared" si="9"/>
        <v>18</v>
      </c>
      <c r="AA14" s="50">
        <f t="shared" si="9"/>
        <v>17</v>
      </c>
    </row>
    <row r="15" spans="1:32" ht="15" customHeight="1" x14ac:dyDescent="0.3">
      <c r="A15" s="4" t="s">
        <v>25</v>
      </c>
      <c r="B15" s="17">
        <v>13</v>
      </c>
      <c r="C15" s="28">
        <v>9</v>
      </c>
      <c r="D15" s="28">
        <v>2</v>
      </c>
      <c r="E15" s="28">
        <v>3</v>
      </c>
      <c r="F15" s="28">
        <v>0</v>
      </c>
      <c r="G15" s="19" t="s">
        <v>26</v>
      </c>
      <c r="H15" s="19" t="s">
        <v>26</v>
      </c>
      <c r="I15" s="19" t="s">
        <v>45</v>
      </c>
      <c r="J15" s="19">
        <v>1.5034722222222221</v>
      </c>
      <c r="K15" s="19">
        <v>7.5624999999999991</v>
      </c>
      <c r="L15" s="19">
        <v>8.6249999999999982</v>
      </c>
      <c r="M15" s="19">
        <f t="shared" si="1"/>
        <v>8.0937499999999982</v>
      </c>
      <c r="N15" s="19">
        <v>44.987767094017101</v>
      </c>
      <c r="O15" s="19">
        <v>848.27981619075365</v>
      </c>
      <c r="P15" s="29">
        <v>7.3774881021756009</v>
      </c>
      <c r="Q15" s="19">
        <v>0</v>
      </c>
      <c r="R15" s="1"/>
      <c r="T15" s="33" t="s">
        <v>52</v>
      </c>
      <c r="U15" s="31" t="s">
        <v>28</v>
      </c>
      <c r="V15" s="46">
        <f t="shared" ref="V15:AA15" si="10">COUNTIFS($A3:$A367,$T15,C3:C367,"&lt;=50")</f>
        <v>31</v>
      </c>
      <c r="W15" s="46">
        <f t="shared" si="10"/>
        <v>0</v>
      </c>
      <c r="X15" s="46">
        <f t="shared" si="10"/>
        <v>31</v>
      </c>
      <c r="Y15" s="46">
        <f t="shared" si="10"/>
        <v>31</v>
      </c>
      <c r="Z15" s="46">
        <f t="shared" si="10"/>
        <v>28</v>
      </c>
      <c r="AA15" s="47">
        <f t="shared" si="10"/>
        <v>30</v>
      </c>
    </row>
    <row r="16" spans="1:32" x14ac:dyDescent="0.3">
      <c r="A16" s="4" t="s">
        <v>25</v>
      </c>
      <c r="B16" s="17">
        <v>14</v>
      </c>
      <c r="C16" s="28">
        <v>13</v>
      </c>
      <c r="D16" s="28">
        <v>1</v>
      </c>
      <c r="E16" s="28">
        <v>2</v>
      </c>
      <c r="F16" s="28">
        <v>0</v>
      </c>
      <c r="G16" s="19" t="s">
        <v>26</v>
      </c>
      <c r="H16" s="19" t="s">
        <v>26</v>
      </c>
      <c r="I16" s="19" t="s">
        <v>45</v>
      </c>
      <c r="J16" s="19">
        <v>1.5034722222222221</v>
      </c>
      <c r="K16" s="19">
        <v>7.5624999999999991</v>
      </c>
      <c r="L16" s="19">
        <v>8.6249999999999982</v>
      </c>
      <c r="M16" s="19">
        <f t="shared" si="1"/>
        <v>8.0937499999999982</v>
      </c>
      <c r="N16" s="19">
        <v>44.987767094017101</v>
      </c>
      <c r="O16" s="19">
        <v>848.27981619075365</v>
      </c>
      <c r="P16" s="29">
        <v>7.3774881021756009</v>
      </c>
      <c r="Q16" s="19">
        <v>0</v>
      </c>
      <c r="R16" s="1"/>
      <c r="T16" s="33" t="s">
        <v>52</v>
      </c>
      <c r="U16" s="32" t="s">
        <v>29</v>
      </c>
      <c r="V16" s="1">
        <f t="shared" ref="V16:AA16" si="11">COUNTIFS($A3:$A367,$T15,C3:C367,"&gt;=51",C3:C367,"&lt;=100")</f>
        <v>0</v>
      </c>
      <c r="W16" s="1">
        <f t="shared" si="11"/>
        <v>0</v>
      </c>
      <c r="X16" s="1">
        <f t="shared" si="11"/>
        <v>0</v>
      </c>
      <c r="Y16" s="1">
        <f t="shared" si="11"/>
        <v>0</v>
      </c>
      <c r="Z16" s="1">
        <f t="shared" si="11"/>
        <v>3</v>
      </c>
      <c r="AA16" s="48">
        <f t="shared" si="11"/>
        <v>1</v>
      </c>
    </row>
    <row r="17" spans="1:27" x14ac:dyDescent="0.3">
      <c r="A17" s="4" t="s">
        <v>25</v>
      </c>
      <c r="B17" s="17">
        <v>15</v>
      </c>
      <c r="C17" s="28">
        <v>12</v>
      </c>
      <c r="D17" s="28">
        <v>1</v>
      </c>
      <c r="E17" s="28">
        <v>2</v>
      </c>
      <c r="F17" s="28">
        <v>0</v>
      </c>
      <c r="G17" s="19" t="s">
        <v>26</v>
      </c>
      <c r="H17" s="19" t="s">
        <v>26</v>
      </c>
      <c r="I17" s="19" t="s">
        <v>45</v>
      </c>
      <c r="J17" s="19">
        <v>1.38536541005291</v>
      </c>
      <c r="K17" s="19">
        <v>11.616666666666665</v>
      </c>
      <c r="L17" s="19">
        <v>12.904166666666667</v>
      </c>
      <c r="M17" s="19">
        <f t="shared" si="1"/>
        <v>12.260416666666666</v>
      </c>
      <c r="N17" s="19">
        <v>46.600587606837614</v>
      </c>
      <c r="O17" s="19">
        <v>844.30819007381513</v>
      </c>
      <c r="P17" s="29">
        <v>7.5454278360528342</v>
      </c>
      <c r="Q17" s="19">
        <v>0</v>
      </c>
      <c r="R17" s="1"/>
      <c r="T17" s="33" t="s">
        <v>52</v>
      </c>
      <c r="U17" s="34" t="s">
        <v>33</v>
      </c>
      <c r="V17" s="1">
        <f t="shared" ref="V17:AA17" si="12">COUNTIFS($A3:$A367,$T15,C3:C367,"&gt;=101",C3:C367,"&lt;=150")</f>
        <v>0</v>
      </c>
      <c r="W17" s="1">
        <f t="shared" si="12"/>
        <v>0</v>
      </c>
      <c r="X17" s="1">
        <f t="shared" si="12"/>
        <v>0</v>
      </c>
      <c r="Y17" s="1">
        <f t="shared" si="12"/>
        <v>0</v>
      </c>
      <c r="Z17" s="1">
        <f t="shared" si="12"/>
        <v>0</v>
      </c>
      <c r="AA17" s="48">
        <f t="shared" si="12"/>
        <v>0</v>
      </c>
    </row>
    <row r="18" spans="1:27" x14ac:dyDescent="0.3">
      <c r="A18" s="4" t="s">
        <v>25</v>
      </c>
      <c r="B18" s="17">
        <v>16</v>
      </c>
      <c r="C18" s="28">
        <v>15</v>
      </c>
      <c r="D18" s="28">
        <v>1</v>
      </c>
      <c r="E18" s="28">
        <v>1</v>
      </c>
      <c r="F18" s="28">
        <v>0</v>
      </c>
      <c r="G18" s="19" t="s">
        <v>26</v>
      </c>
      <c r="H18" s="19" t="s">
        <v>26</v>
      </c>
      <c r="I18" s="19" t="s">
        <v>27</v>
      </c>
      <c r="J18" s="19">
        <v>2.2150267556517558</v>
      </c>
      <c r="K18" s="19">
        <v>2.8749999999999996</v>
      </c>
      <c r="L18" s="19">
        <v>3.4708333333333337</v>
      </c>
      <c r="M18" s="19">
        <f t="shared" si="1"/>
        <v>3.1729166666666666</v>
      </c>
      <c r="N18" s="19">
        <v>91.781155303030289</v>
      </c>
      <c r="O18" s="19">
        <v>847.87194565850803</v>
      </c>
      <c r="P18" s="29">
        <v>1.870958624708625</v>
      </c>
      <c r="Q18" s="19">
        <v>0.61666666666666659</v>
      </c>
      <c r="R18" s="1"/>
      <c r="T18" s="33" t="s">
        <v>52</v>
      </c>
      <c r="U18" s="35" t="s">
        <v>34</v>
      </c>
      <c r="V18" s="1">
        <f>COUNTIFS($A3:$A367,$T15,$C3:$C367,"&gt;=151",$C3:$C367,"&lt;=200")</f>
        <v>0</v>
      </c>
      <c r="W18" s="1">
        <f>COUNTIFS($A3:$A367,$T15,D3:D367,"&gt;=151",$D3:$D367,"&lt;=200")</f>
        <v>0</v>
      </c>
      <c r="X18" s="1">
        <f>COUNTIFS($A3:$A367,$T15,E3:E367,"&gt;=151",$E3:$E367,"&lt;=200")</f>
        <v>0</v>
      </c>
      <c r="Y18" s="1">
        <f>COUNTIFS($A3:$A367,$T15,F3:F367,"&gt;=151",$F3:$F367,"&lt;=200")</f>
        <v>0</v>
      </c>
      <c r="Z18" s="1">
        <f>COUNTIFS($A3:$A367,$T15,G3:G367,"&gt;=151",$G3:$G367,"&lt;=200")</f>
        <v>0</v>
      </c>
      <c r="AA18" s="48">
        <f>COUNTIFS($A3:$A367,$T15,H3:H367,"&gt;=151",$H3:$H367,"&lt;=200")</f>
        <v>0</v>
      </c>
    </row>
    <row r="19" spans="1:27" x14ac:dyDescent="0.3">
      <c r="A19" s="4" t="s">
        <v>25</v>
      </c>
      <c r="B19" s="17">
        <v>17</v>
      </c>
      <c r="C19" s="28">
        <v>14</v>
      </c>
      <c r="D19" s="28">
        <v>1</v>
      </c>
      <c r="E19" s="28">
        <v>4</v>
      </c>
      <c r="F19" s="28">
        <v>0</v>
      </c>
      <c r="G19" s="19" t="s">
        <v>26</v>
      </c>
      <c r="H19" s="19" t="s">
        <v>26</v>
      </c>
      <c r="I19" s="19" t="s">
        <v>45</v>
      </c>
      <c r="J19" s="19">
        <v>1.0817857142857144</v>
      </c>
      <c r="K19" s="19">
        <v>-3.2791666666666663</v>
      </c>
      <c r="L19" s="19">
        <v>-2.8083333333333322</v>
      </c>
      <c r="M19" s="19">
        <f t="shared" si="1"/>
        <v>-3.0437499999999993</v>
      </c>
      <c r="N19" s="19">
        <v>99.601736111111094</v>
      </c>
      <c r="O19" s="19">
        <v>848.37257939976689</v>
      </c>
      <c r="P19" s="19">
        <v>4.2438811188811192</v>
      </c>
      <c r="Q19" s="19">
        <v>4.1666666666666666E-3</v>
      </c>
      <c r="R19" s="1"/>
      <c r="T19" s="33" t="s">
        <v>52</v>
      </c>
      <c r="U19" s="36" t="s">
        <v>36</v>
      </c>
      <c r="V19" s="1">
        <f t="shared" ref="V19:AA19" si="13">COUNTIFS($A3:$A367,$T15,C3:C367,"&gt;=200")</f>
        <v>0</v>
      </c>
      <c r="W19" s="1">
        <f t="shared" si="13"/>
        <v>0</v>
      </c>
      <c r="X19" s="1">
        <f t="shared" si="13"/>
        <v>0</v>
      </c>
      <c r="Y19" s="1">
        <f t="shared" si="13"/>
        <v>0</v>
      </c>
      <c r="Z19" s="1">
        <f t="shared" si="13"/>
        <v>0</v>
      </c>
      <c r="AA19" s="48">
        <f t="shared" si="13"/>
        <v>0</v>
      </c>
    </row>
    <row r="20" spans="1:27" ht="15" thickBot="1" x14ac:dyDescent="0.35">
      <c r="A20" s="4" t="s">
        <v>25</v>
      </c>
      <c r="B20" s="17">
        <v>18</v>
      </c>
      <c r="C20" s="28">
        <v>10</v>
      </c>
      <c r="D20" s="28">
        <v>2</v>
      </c>
      <c r="E20" s="28">
        <v>2</v>
      </c>
      <c r="F20" s="28">
        <v>0</v>
      </c>
      <c r="G20" s="19" t="s">
        <v>26</v>
      </c>
      <c r="H20" s="19" t="s">
        <v>26</v>
      </c>
      <c r="I20" s="19" t="s">
        <v>45</v>
      </c>
      <c r="J20" s="19">
        <v>1.1557936507936508</v>
      </c>
      <c r="K20" s="19">
        <v>-1.9208333333333332</v>
      </c>
      <c r="L20" s="19">
        <v>-0.97916666666666685</v>
      </c>
      <c r="M20" s="19">
        <f t="shared" si="1"/>
        <v>-1.45</v>
      </c>
      <c r="N20" s="19">
        <v>99.610416666666652</v>
      </c>
      <c r="O20" s="19">
        <v>845.87343798562551</v>
      </c>
      <c r="P20" s="19">
        <v>6.9161664724164735</v>
      </c>
      <c r="Q20" s="19">
        <v>0.61666666666666659</v>
      </c>
      <c r="R20" s="1"/>
      <c r="T20" s="33" t="s">
        <v>52</v>
      </c>
      <c r="U20" s="37" t="s">
        <v>26</v>
      </c>
      <c r="V20" s="49">
        <f t="shared" ref="V20:AA20" si="14">COUNTIFS($A3:$A367,$T15,C3:C367,"DI")</f>
        <v>0</v>
      </c>
      <c r="W20" s="49">
        <f t="shared" si="14"/>
        <v>31</v>
      </c>
      <c r="X20" s="49">
        <f t="shared" si="14"/>
        <v>0</v>
      </c>
      <c r="Y20" s="49">
        <f t="shared" si="14"/>
        <v>0</v>
      </c>
      <c r="Z20" s="49">
        <f t="shared" si="14"/>
        <v>0</v>
      </c>
      <c r="AA20" s="50">
        <f t="shared" si="14"/>
        <v>0</v>
      </c>
    </row>
    <row r="21" spans="1:27" x14ac:dyDescent="0.3">
      <c r="A21" s="4" t="s">
        <v>25</v>
      </c>
      <c r="B21" s="17">
        <v>19</v>
      </c>
      <c r="C21" s="28">
        <v>13</v>
      </c>
      <c r="D21" s="28">
        <v>1</v>
      </c>
      <c r="E21" s="28">
        <v>2</v>
      </c>
      <c r="F21" s="28">
        <v>0</v>
      </c>
      <c r="G21" s="19" t="s">
        <v>26</v>
      </c>
      <c r="H21" s="19" t="s">
        <v>26</v>
      </c>
      <c r="I21" s="28"/>
      <c r="J21" s="22"/>
      <c r="K21" s="22"/>
      <c r="L21" s="22"/>
      <c r="M21" s="19"/>
      <c r="N21" s="22"/>
      <c r="O21" s="22"/>
      <c r="P21" s="22"/>
      <c r="Q21" s="22"/>
      <c r="R21" s="1"/>
      <c r="T21" s="33" t="s">
        <v>53</v>
      </c>
      <c r="U21" s="31" t="s">
        <v>28</v>
      </c>
      <c r="V21" s="46">
        <f t="shared" ref="V21:AA21" si="15">COUNTIFS($A3:$A367,$T21,C3:C367,"&lt;=50")</f>
        <v>29</v>
      </c>
      <c r="W21" s="46">
        <f t="shared" si="15"/>
        <v>0</v>
      </c>
      <c r="X21" s="46">
        <f t="shared" si="15"/>
        <v>30</v>
      </c>
      <c r="Y21" s="46">
        <f t="shared" si="15"/>
        <v>30</v>
      </c>
      <c r="Z21" s="46">
        <f t="shared" si="15"/>
        <v>28</v>
      </c>
      <c r="AA21" s="47">
        <f t="shared" si="15"/>
        <v>25</v>
      </c>
    </row>
    <row r="22" spans="1:27" x14ac:dyDescent="0.3">
      <c r="A22" s="4" t="s">
        <v>25</v>
      </c>
      <c r="B22" s="17">
        <v>20</v>
      </c>
      <c r="C22" s="28">
        <v>12</v>
      </c>
      <c r="D22" s="28">
        <v>0</v>
      </c>
      <c r="E22" s="28">
        <v>1</v>
      </c>
      <c r="F22" s="28">
        <v>0</v>
      </c>
      <c r="G22" s="19" t="s">
        <v>26</v>
      </c>
      <c r="H22" s="19" t="s">
        <v>26</v>
      </c>
      <c r="I22" s="28"/>
      <c r="J22" s="22"/>
      <c r="K22" s="22"/>
      <c r="L22" s="22"/>
      <c r="M22" s="19"/>
      <c r="N22" s="22"/>
      <c r="O22" s="22"/>
      <c r="P22" s="22"/>
      <c r="Q22" s="22"/>
      <c r="R22" s="1"/>
      <c r="T22" s="33" t="s">
        <v>53</v>
      </c>
      <c r="U22" s="32" t="s">
        <v>29</v>
      </c>
      <c r="V22" s="1">
        <f t="shared" ref="V22:AA22" si="16">COUNTIFS($A3:$A367,$T21,C3:C367,"&gt;=51",C3:C367,"&lt;=100")</f>
        <v>1</v>
      </c>
      <c r="W22" s="1">
        <f t="shared" si="16"/>
        <v>0</v>
      </c>
      <c r="X22" s="1">
        <f t="shared" si="16"/>
        <v>0</v>
      </c>
      <c r="Y22" s="1">
        <f t="shared" si="16"/>
        <v>0</v>
      </c>
      <c r="Z22" s="1">
        <f t="shared" si="16"/>
        <v>1</v>
      </c>
      <c r="AA22" s="48">
        <f t="shared" si="16"/>
        <v>5</v>
      </c>
    </row>
    <row r="23" spans="1:27" x14ac:dyDescent="0.3">
      <c r="A23" s="4" t="s">
        <v>25</v>
      </c>
      <c r="B23" s="17">
        <v>21</v>
      </c>
      <c r="C23" s="28">
        <v>5</v>
      </c>
      <c r="D23" s="28">
        <v>1</v>
      </c>
      <c r="E23" s="28">
        <v>2</v>
      </c>
      <c r="F23" s="28">
        <v>0</v>
      </c>
      <c r="G23" s="19" t="s">
        <v>26</v>
      </c>
      <c r="H23" s="19" t="s">
        <v>26</v>
      </c>
      <c r="I23" s="28"/>
      <c r="J23" s="22"/>
      <c r="K23" s="22"/>
      <c r="L23" s="22"/>
      <c r="M23" s="19"/>
      <c r="N23" s="22"/>
      <c r="O23" s="22"/>
      <c r="P23" s="22"/>
      <c r="Q23" s="22"/>
      <c r="R23" s="1"/>
      <c r="T23" s="33" t="s">
        <v>53</v>
      </c>
      <c r="U23" s="34" t="s">
        <v>33</v>
      </c>
      <c r="V23" s="1">
        <f t="shared" ref="V23:AA23" si="17">COUNTIFS($A3:$A367,$T21,C3:C367,"&gt;=101",C3:C367,"&lt;=150")</f>
        <v>0</v>
      </c>
      <c r="W23" s="1">
        <f t="shared" si="17"/>
        <v>0</v>
      </c>
      <c r="X23" s="1">
        <f t="shared" si="17"/>
        <v>0</v>
      </c>
      <c r="Y23" s="1">
        <f t="shared" si="17"/>
        <v>0</v>
      </c>
      <c r="Z23" s="1">
        <f t="shared" si="17"/>
        <v>0</v>
      </c>
      <c r="AA23" s="48">
        <f t="shared" si="17"/>
        <v>0</v>
      </c>
    </row>
    <row r="24" spans="1:27" x14ac:dyDescent="0.3">
      <c r="A24" s="4" t="s">
        <v>25</v>
      </c>
      <c r="B24" s="17">
        <v>22</v>
      </c>
      <c r="C24" s="28">
        <v>6</v>
      </c>
      <c r="D24" s="28">
        <v>1</v>
      </c>
      <c r="E24" s="28">
        <v>2</v>
      </c>
      <c r="F24" s="28">
        <v>0</v>
      </c>
      <c r="G24" s="19" t="s">
        <v>26</v>
      </c>
      <c r="H24" s="19" t="s">
        <v>26</v>
      </c>
      <c r="I24" s="19" t="s">
        <v>45</v>
      </c>
      <c r="J24" s="19">
        <v>1.4774954906204909</v>
      </c>
      <c r="K24" s="19">
        <v>5.9624999999999977</v>
      </c>
      <c r="L24" s="19">
        <v>7.1874999999999973</v>
      </c>
      <c r="M24" s="19">
        <f t="shared" si="1"/>
        <v>6.5749999999999975</v>
      </c>
      <c r="N24" s="19">
        <v>70.007417929292913</v>
      </c>
      <c r="O24" s="19">
        <v>843.96798344017088</v>
      </c>
      <c r="P24" s="19">
        <v>7.6424480380730371</v>
      </c>
      <c r="Q24" s="19">
        <v>0</v>
      </c>
      <c r="R24" s="1"/>
      <c r="T24" s="33" t="s">
        <v>53</v>
      </c>
      <c r="U24" s="35" t="s">
        <v>34</v>
      </c>
      <c r="V24" s="1">
        <f>COUNTIFS($A3:$A367,$T21,$C3:$C367,"&gt;=151",$C3:$C367,"&lt;=200")</f>
        <v>0</v>
      </c>
      <c r="W24" s="1">
        <f>COUNTIFS($A3:$A367,$T21,D3:D367,"&gt;=151",$D3:$D367,"&lt;=200")</f>
        <v>0</v>
      </c>
      <c r="X24" s="1">
        <f>COUNTIFS($A3:$A367,$T21,E3:E367,"&gt;=151",$E3:$E367,"&lt;=200")</f>
        <v>0</v>
      </c>
      <c r="Y24" s="1">
        <f>COUNTIFS($A3:$A367,$T21,F3:F367,"&gt;=151",$F3:$F367,"&lt;=200")</f>
        <v>0</v>
      </c>
      <c r="Z24" s="1">
        <f>COUNTIFS($A3:$A367,$T21,G3:G367,"&gt;=151",$G3:$G367,"&lt;=200")</f>
        <v>0</v>
      </c>
      <c r="AA24" s="48">
        <f>COUNTIFS($A3:$A367,$T21,H3:H367,"&gt;=151",$H3:$H367,"&lt;=200")</f>
        <v>0</v>
      </c>
    </row>
    <row r="25" spans="1:27" x14ac:dyDescent="0.3">
      <c r="A25" s="4" t="s">
        <v>25</v>
      </c>
      <c r="B25" s="17">
        <v>23</v>
      </c>
      <c r="C25" s="28">
        <v>7</v>
      </c>
      <c r="D25" s="28">
        <v>1</v>
      </c>
      <c r="E25" s="28">
        <v>2</v>
      </c>
      <c r="F25" s="28">
        <v>0</v>
      </c>
      <c r="G25" s="19" t="s">
        <v>26</v>
      </c>
      <c r="H25" s="19" t="s">
        <v>26</v>
      </c>
      <c r="I25" s="19" t="s">
        <v>45</v>
      </c>
      <c r="J25" s="19">
        <v>1.6383779761904769</v>
      </c>
      <c r="K25" s="19">
        <v>6.5749999999999993</v>
      </c>
      <c r="L25" s="19">
        <v>7.2874999999999988</v>
      </c>
      <c r="M25" s="19">
        <f t="shared" si="1"/>
        <v>6.9312499999999986</v>
      </c>
      <c r="N25" s="19">
        <v>46.73571775446775</v>
      </c>
      <c r="O25" s="19">
        <v>843.25788315850821</v>
      </c>
      <c r="P25" s="19">
        <v>6.0378897144522128</v>
      </c>
      <c r="Q25" s="19">
        <v>1.2249999999999999</v>
      </c>
      <c r="R25" s="1"/>
      <c r="T25" s="33" t="s">
        <v>53</v>
      </c>
      <c r="U25" s="36" t="s">
        <v>36</v>
      </c>
      <c r="V25" s="1">
        <f t="shared" ref="V25:AA25" si="18">COUNTIFS($A3:$A367,$T21,C3:C367,"&gt;=200")</f>
        <v>0</v>
      </c>
      <c r="W25" s="1">
        <f t="shared" si="18"/>
        <v>0</v>
      </c>
      <c r="X25" s="1">
        <f t="shared" si="18"/>
        <v>0</v>
      </c>
      <c r="Y25" s="1">
        <f t="shared" si="18"/>
        <v>0</v>
      </c>
      <c r="Z25" s="1">
        <f t="shared" si="18"/>
        <v>0</v>
      </c>
      <c r="AA25" s="48">
        <f t="shared" si="18"/>
        <v>0</v>
      </c>
    </row>
    <row r="26" spans="1:27" ht="15" thickBot="1" x14ac:dyDescent="0.35">
      <c r="A26" s="4" t="s">
        <v>25</v>
      </c>
      <c r="B26" s="17">
        <v>24</v>
      </c>
      <c r="C26" s="28">
        <v>4</v>
      </c>
      <c r="D26" s="28">
        <v>1</v>
      </c>
      <c r="E26" s="28">
        <v>1</v>
      </c>
      <c r="F26" s="28">
        <v>0</v>
      </c>
      <c r="G26" s="19" t="s">
        <v>26</v>
      </c>
      <c r="H26" s="19" t="s">
        <v>26</v>
      </c>
      <c r="I26" s="28" t="s">
        <v>27</v>
      </c>
      <c r="J26" s="22">
        <v>1.9685664682539681</v>
      </c>
      <c r="K26" s="22">
        <v>5.9750000000000005</v>
      </c>
      <c r="L26" s="22">
        <v>6.6041666666666652</v>
      </c>
      <c r="M26" s="19">
        <f t="shared" si="1"/>
        <v>6.2895833333333329</v>
      </c>
      <c r="N26" s="22">
        <v>54.986548174048174</v>
      </c>
      <c r="O26" s="22">
        <v>846.71168851981338</v>
      </c>
      <c r="P26" s="22">
        <v>8.0466790501165502</v>
      </c>
      <c r="Q26" s="22">
        <v>0</v>
      </c>
      <c r="R26" s="1"/>
      <c r="T26" s="33" t="s">
        <v>53</v>
      </c>
      <c r="U26" s="37" t="s">
        <v>26</v>
      </c>
      <c r="V26" s="49">
        <f t="shared" ref="V26:AA26" si="19">COUNTIFS($A3:$A367,$T21,C3:C367,"DI")</f>
        <v>0</v>
      </c>
      <c r="W26" s="49">
        <f t="shared" si="19"/>
        <v>30</v>
      </c>
      <c r="X26" s="49">
        <f t="shared" si="19"/>
        <v>0</v>
      </c>
      <c r="Y26" s="49">
        <f t="shared" si="19"/>
        <v>0</v>
      </c>
      <c r="Z26" s="49">
        <f t="shared" si="19"/>
        <v>1</v>
      </c>
      <c r="AA26" s="50">
        <f t="shared" si="19"/>
        <v>0</v>
      </c>
    </row>
    <row r="27" spans="1:27" x14ac:dyDescent="0.3">
      <c r="A27" s="4" t="s">
        <v>25</v>
      </c>
      <c r="B27" s="17">
        <v>25</v>
      </c>
      <c r="C27" s="28">
        <v>6</v>
      </c>
      <c r="D27" s="28">
        <v>2</v>
      </c>
      <c r="E27" s="28">
        <v>3</v>
      </c>
      <c r="F27" s="28">
        <v>0</v>
      </c>
      <c r="G27" s="19" t="s">
        <v>26</v>
      </c>
      <c r="H27" s="19" t="s">
        <v>26</v>
      </c>
      <c r="I27" s="19" t="s">
        <v>45</v>
      </c>
      <c r="J27" s="19">
        <v>1.6376620370370365</v>
      </c>
      <c r="K27" s="19">
        <v>9.8041666666666654</v>
      </c>
      <c r="L27" s="19">
        <v>10.791666666666666</v>
      </c>
      <c r="M27" s="19">
        <f t="shared" si="1"/>
        <v>10.297916666666666</v>
      </c>
      <c r="N27" s="19">
        <v>52.3383207070707</v>
      </c>
      <c r="O27" s="19">
        <v>845.24120168026423</v>
      </c>
      <c r="P27" s="19">
        <v>7.2080288461538444</v>
      </c>
      <c r="Q27" s="19">
        <v>0</v>
      </c>
      <c r="R27" s="1"/>
      <c r="T27" s="33" t="s">
        <v>54</v>
      </c>
      <c r="U27" s="31" t="s">
        <v>28</v>
      </c>
      <c r="V27" s="46">
        <f t="shared" ref="V27:AA27" si="20">COUNTIFS($A3:$A367,$T27,C3:C367,"&lt;=50")</f>
        <v>29</v>
      </c>
      <c r="W27" s="46">
        <f t="shared" si="20"/>
        <v>0</v>
      </c>
      <c r="X27" s="46">
        <f t="shared" si="20"/>
        <v>31</v>
      </c>
      <c r="Y27" s="46">
        <f t="shared" si="20"/>
        <v>31</v>
      </c>
      <c r="Z27" s="46">
        <f t="shared" si="20"/>
        <v>22</v>
      </c>
      <c r="AA27" s="47">
        <f t="shared" si="20"/>
        <v>30</v>
      </c>
    </row>
    <row r="28" spans="1:27" x14ac:dyDescent="0.3">
      <c r="A28" s="4" t="s">
        <v>25</v>
      </c>
      <c r="B28" s="17">
        <v>26</v>
      </c>
      <c r="C28" s="28">
        <v>10</v>
      </c>
      <c r="D28" s="28">
        <v>1</v>
      </c>
      <c r="E28" s="28">
        <v>2</v>
      </c>
      <c r="F28" s="28">
        <v>0</v>
      </c>
      <c r="G28" s="19" t="s">
        <v>26</v>
      </c>
      <c r="H28" s="19" t="s">
        <v>26</v>
      </c>
      <c r="I28" s="19" t="s">
        <v>39</v>
      </c>
      <c r="J28" s="19">
        <v>2.6258796296296296</v>
      </c>
      <c r="K28" s="19">
        <v>16.016666666666669</v>
      </c>
      <c r="L28" s="19">
        <v>17.070833333333336</v>
      </c>
      <c r="M28" s="19">
        <f t="shared" si="1"/>
        <v>16.543750000000003</v>
      </c>
      <c r="N28" s="19">
        <v>51.141105769230769</v>
      </c>
      <c r="O28" s="19">
        <v>842.8520257867134</v>
      </c>
      <c r="P28" s="19">
        <v>7.4203069153069157</v>
      </c>
      <c r="Q28" s="19">
        <v>0</v>
      </c>
      <c r="R28" s="1"/>
      <c r="T28" s="33" t="s">
        <v>54</v>
      </c>
      <c r="U28" s="32" t="s">
        <v>29</v>
      </c>
      <c r="V28" s="1">
        <f t="shared" ref="V28:AA28" si="21">COUNTIFS($A3:$A367,$T27,C3:C367,"&gt;=51",C3:C367,"&lt;=100")</f>
        <v>2</v>
      </c>
      <c r="W28" s="1">
        <f t="shared" si="21"/>
        <v>0</v>
      </c>
      <c r="X28" s="1">
        <f t="shared" si="21"/>
        <v>0</v>
      </c>
      <c r="Y28" s="1">
        <f t="shared" si="21"/>
        <v>0</v>
      </c>
      <c r="Z28" s="1">
        <f t="shared" si="21"/>
        <v>1</v>
      </c>
      <c r="AA28" s="48">
        <f t="shared" si="21"/>
        <v>1</v>
      </c>
    </row>
    <row r="29" spans="1:27" x14ac:dyDescent="0.3">
      <c r="A29" s="4" t="s">
        <v>25</v>
      </c>
      <c r="B29" s="17">
        <v>27</v>
      </c>
      <c r="C29" s="28">
        <v>17</v>
      </c>
      <c r="D29" s="28">
        <v>0</v>
      </c>
      <c r="E29" s="28">
        <v>1</v>
      </c>
      <c r="F29" s="28">
        <v>0</v>
      </c>
      <c r="G29" s="19" t="s">
        <v>26</v>
      </c>
      <c r="H29" s="19" t="s">
        <v>26</v>
      </c>
      <c r="I29" s="19" t="s">
        <v>27</v>
      </c>
      <c r="J29" s="19">
        <v>2.5351140873015874</v>
      </c>
      <c r="K29" s="19">
        <v>13.762499999999998</v>
      </c>
      <c r="L29" s="19">
        <v>15.174999999999999</v>
      </c>
      <c r="M29" s="19">
        <f t="shared" si="1"/>
        <v>14.468749999999998</v>
      </c>
      <c r="N29" s="19">
        <v>66.578715034965043</v>
      </c>
      <c r="O29" s="19">
        <v>843.02027874902853</v>
      </c>
      <c r="P29" s="19">
        <v>8.492087703962703</v>
      </c>
      <c r="Q29" s="19">
        <v>0.61249999999999993</v>
      </c>
      <c r="R29" s="1"/>
      <c r="T29" s="33" t="s">
        <v>54</v>
      </c>
      <c r="U29" s="34" t="s">
        <v>33</v>
      </c>
      <c r="V29" s="1">
        <f t="shared" ref="V29:AA29" si="22">COUNTIFS($A3:$A367,$T27,C3:C367,"&gt;=101",C3:C367,"&lt;=150")</f>
        <v>0</v>
      </c>
      <c r="W29" s="1">
        <f t="shared" si="22"/>
        <v>0</v>
      </c>
      <c r="X29" s="1">
        <f t="shared" si="22"/>
        <v>0</v>
      </c>
      <c r="Y29" s="1">
        <f t="shared" si="22"/>
        <v>0</v>
      </c>
      <c r="Z29" s="1">
        <f t="shared" si="22"/>
        <v>0</v>
      </c>
      <c r="AA29" s="48">
        <f t="shared" si="22"/>
        <v>0</v>
      </c>
    </row>
    <row r="30" spans="1:27" x14ac:dyDescent="0.3">
      <c r="A30" s="4" t="s">
        <v>25</v>
      </c>
      <c r="B30" s="17">
        <v>28</v>
      </c>
      <c r="C30" s="28">
        <v>18</v>
      </c>
      <c r="D30" s="28">
        <v>1</v>
      </c>
      <c r="E30" s="28">
        <v>1</v>
      </c>
      <c r="F30" s="28">
        <v>0</v>
      </c>
      <c r="G30" s="19" t="s">
        <v>26</v>
      </c>
      <c r="H30" s="19" t="s">
        <v>26</v>
      </c>
      <c r="I30" s="19" t="s">
        <v>27</v>
      </c>
      <c r="J30" s="19">
        <v>1.8368485449735452</v>
      </c>
      <c r="K30" s="19">
        <v>10.154166666666665</v>
      </c>
      <c r="L30" s="19">
        <v>10.520833333333332</v>
      </c>
      <c r="M30" s="19">
        <f t="shared" si="1"/>
        <v>10.337499999999999</v>
      </c>
      <c r="N30" s="19">
        <v>96.277083333333323</v>
      </c>
      <c r="O30" s="19">
        <v>846.14524791181066</v>
      </c>
      <c r="P30" s="19">
        <v>2.8877653943278934</v>
      </c>
      <c r="Q30" s="19">
        <v>0.61249999999999993</v>
      </c>
      <c r="R30" s="1"/>
      <c r="T30" s="33" t="s">
        <v>54</v>
      </c>
      <c r="U30" s="35" t="s">
        <v>34</v>
      </c>
      <c r="V30" s="1">
        <f>COUNTIFS($A3:$A367,$T27,$C3:$C367,"&gt;=151",$C3:$C367,"&lt;=200")</f>
        <v>0</v>
      </c>
      <c r="W30" s="1">
        <f>COUNTIFS($A3:$A367,$T27,D3:D367,"&gt;=151",$D3:$D367,"&lt;=200")</f>
        <v>0</v>
      </c>
      <c r="X30" s="1">
        <f>COUNTIFS($A3:$A367,$T27,E3:E367,"&gt;=151",$E3:$E367,"&lt;=200")</f>
        <v>0</v>
      </c>
      <c r="Y30" s="1">
        <f>COUNTIFS($A3:$A367,$T27,F3:F367,"&gt;=151",$F3:$F367,"&lt;=200")</f>
        <v>0</v>
      </c>
      <c r="Z30" s="1">
        <f>COUNTIFS($A3:$A367,$T27,G3:G367,"&gt;=151",$G3:$G367,"&lt;=200")</f>
        <v>0</v>
      </c>
      <c r="AA30" s="48">
        <f>COUNTIFS($A3:$A367,$T27,H3:H367,"&gt;=151",$H3:$H367,"&lt;=200")</f>
        <v>0</v>
      </c>
    </row>
    <row r="31" spans="1:27" x14ac:dyDescent="0.3">
      <c r="A31" s="4" t="s">
        <v>25</v>
      </c>
      <c r="B31" s="17">
        <v>29</v>
      </c>
      <c r="C31" s="28">
        <v>15</v>
      </c>
      <c r="D31" s="28">
        <v>1</v>
      </c>
      <c r="E31" s="28">
        <v>1</v>
      </c>
      <c r="F31" s="28">
        <v>0</v>
      </c>
      <c r="G31" s="19" t="s">
        <v>26</v>
      </c>
      <c r="H31" s="19" t="s">
        <v>26</v>
      </c>
      <c r="I31" s="19" t="s">
        <v>27</v>
      </c>
      <c r="J31" s="19">
        <v>2.6481795634920631</v>
      </c>
      <c r="K31" s="19">
        <v>8.6666666666666661</v>
      </c>
      <c r="L31" s="19">
        <v>9.3791666666666647</v>
      </c>
      <c r="M31" s="19">
        <f t="shared" si="1"/>
        <v>9.0229166666666654</v>
      </c>
      <c r="N31" s="19">
        <v>78.648530982905982</v>
      </c>
      <c r="O31" s="19">
        <v>841.82790646853152</v>
      </c>
      <c r="P31" s="19">
        <v>3.7664758158508143</v>
      </c>
      <c r="Q31" s="19">
        <v>4.1666666666666666E-3</v>
      </c>
      <c r="R31" s="1"/>
      <c r="T31" s="33" t="s">
        <v>54</v>
      </c>
      <c r="U31" s="36" t="s">
        <v>36</v>
      </c>
      <c r="V31" s="1">
        <f t="shared" ref="V31:AA31" si="23">COUNTIFS($A3:$A367,$T27,C3:C367,"&gt;=200")</f>
        <v>0</v>
      </c>
      <c r="W31" s="1">
        <f t="shared" si="23"/>
        <v>0</v>
      </c>
      <c r="X31" s="1">
        <f t="shared" si="23"/>
        <v>0</v>
      </c>
      <c r="Y31" s="1">
        <f t="shared" si="23"/>
        <v>0</v>
      </c>
      <c r="Z31" s="1">
        <f t="shared" si="23"/>
        <v>0</v>
      </c>
      <c r="AA31" s="48">
        <f t="shared" si="23"/>
        <v>0</v>
      </c>
    </row>
    <row r="32" spans="1:27" ht="15" thickBot="1" x14ac:dyDescent="0.35">
      <c r="A32" s="4" t="s">
        <v>25</v>
      </c>
      <c r="B32" s="17">
        <v>30</v>
      </c>
      <c r="C32" s="28">
        <v>14</v>
      </c>
      <c r="D32" s="28">
        <v>0</v>
      </c>
      <c r="E32" s="28">
        <v>1</v>
      </c>
      <c r="F32" s="28">
        <v>0</v>
      </c>
      <c r="G32" s="19" t="s">
        <v>26</v>
      </c>
      <c r="H32" s="19" t="s">
        <v>26</v>
      </c>
      <c r="I32" s="19" t="s">
        <v>27</v>
      </c>
      <c r="J32" s="19">
        <v>1.2851636904761905</v>
      </c>
      <c r="K32" s="19">
        <v>8.1791666666666654</v>
      </c>
      <c r="L32" s="19">
        <v>9.1458333333333321</v>
      </c>
      <c r="M32" s="19">
        <f t="shared" si="1"/>
        <v>8.6624999999999979</v>
      </c>
      <c r="N32" s="19">
        <v>44.760508935508945</v>
      </c>
      <c r="O32" s="19">
        <v>847.86273722804947</v>
      </c>
      <c r="P32" s="19">
        <v>7.8712650543900553</v>
      </c>
      <c r="Q32" s="19">
        <v>0</v>
      </c>
      <c r="R32" s="1"/>
      <c r="T32" s="33" t="s">
        <v>54</v>
      </c>
      <c r="U32" s="37" t="s">
        <v>26</v>
      </c>
      <c r="V32" s="49">
        <f t="shared" ref="V32:AA32" si="24">COUNTIFS($A3:$A367,$T27,C3:C367,"DI")</f>
        <v>0</v>
      </c>
      <c r="W32" s="49">
        <f t="shared" si="24"/>
        <v>31</v>
      </c>
      <c r="X32" s="49">
        <f t="shared" si="24"/>
        <v>0</v>
      </c>
      <c r="Y32" s="49">
        <f t="shared" si="24"/>
        <v>0</v>
      </c>
      <c r="Z32" s="49">
        <f t="shared" si="24"/>
        <v>8</v>
      </c>
      <c r="AA32" s="50">
        <f t="shared" si="24"/>
        <v>0</v>
      </c>
    </row>
    <row r="33" spans="1:27" x14ac:dyDescent="0.3">
      <c r="A33" s="4" t="s">
        <v>25</v>
      </c>
      <c r="B33" s="17">
        <v>31</v>
      </c>
      <c r="C33" s="28">
        <v>16</v>
      </c>
      <c r="D33" s="28">
        <v>0</v>
      </c>
      <c r="E33" s="28">
        <v>1</v>
      </c>
      <c r="F33" s="28">
        <v>0</v>
      </c>
      <c r="G33" s="19" t="s">
        <v>26</v>
      </c>
      <c r="H33" s="19" t="s">
        <v>26</v>
      </c>
      <c r="I33" s="28"/>
      <c r="J33" s="22"/>
      <c r="K33" s="22"/>
      <c r="L33" s="22"/>
      <c r="M33" s="19"/>
      <c r="N33" s="22"/>
      <c r="O33" s="22"/>
      <c r="P33" s="21"/>
      <c r="Q33" s="22"/>
      <c r="R33" s="1"/>
      <c r="T33" s="33" t="s">
        <v>55</v>
      </c>
      <c r="U33" s="31" t="s">
        <v>28</v>
      </c>
      <c r="V33" s="46">
        <f t="shared" ref="V33:AA33" si="25">COUNTIFS($A3:$A367,$T33,C3:C367,"&lt;=50")</f>
        <v>29</v>
      </c>
      <c r="W33" s="46">
        <f t="shared" si="25"/>
        <v>0</v>
      </c>
      <c r="X33" s="46">
        <f t="shared" si="25"/>
        <v>30</v>
      </c>
      <c r="Y33" s="46">
        <f t="shared" si="25"/>
        <v>30</v>
      </c>
      <c r="Z33" s="46">
        <f t="shared" si="25"/>
        <v>0</v>
      </c>
      <c r="AA33" s="47">
        <f t="shared" si="25"/>
        <v>26</v>
      </c>
    </row>
    <row r="34" spans="1:27" x14ac:dyDescent="0.3">
      <c r="A34" s="5" t="s">
        <v>42</v>
      </c>
      <c r="B34" s="17">
        <v>1</v>
      </c>
      <c r="C34" s="28">
        <v>13</v>
      </c>
      <c r="D34" s="28">
        <v>1</v>
      </c>
      <c r="E34" s="28">
        <v>1</v>
      </c>
      <c r="F34" s="28">
        <v>0</v>
      </c>
      <c r="G34" s="19" t="s">
        <v>26</v>
      </c>
      <c r="H34" s="19" t="s">
        <v>26</v>
      </c>
      <c r="I34" s="28"/>
      <c r="J34" s="22"/>
      <c r="K34" s="22"/>
      <c r="L34" s="22"/>
      <c r="M34" s="19"/>
      <c r="N34" s="22"/>
      <c r="O34" s="22"/>
      <c r="P34" s="21"/>
      <c r="Q34" s="22"/>
      <c r="R34" s="1"/>
      <c r="T34" s="33" t="s">
        <v>55</v>
      </c>
      <c r="U34" s="32" t="s">
        <v>29</v>
      </c>
      <c r="V34" s="1">
        <f t="shared" ref="V34:AA34" si="26">COUNTIFS($A3:$A367,$T33,C3:C367,"&gt;=51",C3:C367,"&lt;=100")</f>
        <v>1</v>
      </c>
      <c r="W34" s="1">
        <f t="shared" si="26"/>
        <v>0</v>
      </c>
      <c r="X34" s="1">
        <f t="shared" si="26"/>
        <v>0</v>
      </c>
      <c r="Y34" s="1">
        <f t="shared" si="26"/>
        <v>0</v>
      </c>
      <c r="Z34" s="1">
        <f t="shared" si="26"/>
        <v>0</v>
      </c>
      <c r="AA34" s="48">
        <f t="shared" si="26"/>
        <v>4</v>
      </c>
    </row>
    <row r="35" spans="1:27" x14ac:dyDescent="0.3">
      <c r="A35" s="5" t="s">
        <v>42</v>
      </c>
      <c r="B35" s="17">
        <v>2</v>
      </c>
      <c r="C35" s="28">
        <v>19</v>
      </c>
      <c r="D35" s="28">
        <v>1</v>
      </c>
      <c r="E35" s="28">
        <v>1</v>
      </c>
      <c r="F35" s="28">
        <v>0</v>
      </c>
      <c r="G35" s="19" t="s">
        <v>26</v>
      </c>
      <c r="H35" s="19" t="s">
        <v>26</v>
      </c>
      <c r="I35" s="15"/>
      <c r="J35" s="22"/>
      <c r="K35" s="22"/>
      <c r="L35" s="22"/>
      <c r="M35" s="19"/>
      <c r="N35" s="22"/>
      <c r="O35" s="22"/>
      <c r="P35" s="21"/>
      <c r="Q35" s="22"/>
      <c r="R35" s="1"/>
      <c r="T35" s="33" t="s">
        <v>55</v>
      </c>
      <c r="U35" s="34" t="s">
        <v>33</v>
      </c>
      <c r="V35" s="1">
        <f t="shared" ref="V35:AA35" si="27">COUNTIFS($A3:$A367,$T33,C3:C367,"&gt;=101",C3:C367,"&lt;=150")</f>
        <v>0</v>
      </c>
      <c r="W35" s="1">
        <f t="shared" si="27"/>
        <v>0</v>
      </c>
      <c r="X35" s="1">
        <f t="shared" si="27"/>
        <v>0</v>
      </c>
      <c r="Y35" s="1">
        <f t="shared" si="27"/>
        <v>0</v>
      </c>
      <c r="Z35" s="1">
        <f t="shared" si="27"/>
        <v>0</v>
      </c>
      <c r="AA35" s="48">
        <f t="shared" si="27"/>
        <v>0</v>
      </c>
    </row>
    <row r="36" spans="1:27" x14ac:dyDescent="0.3">
      <c r="A36" s="5" t="s">
        <v>42</v>
      </c>
      <c r="B36" s="17">
        <v>3</v>
      </c>
      <c r="C36" s="28">
        <v>15</v>
      </c>
      <c r="D36" s="28">
        <v>1</v>
      </c>
      <c r="E36" s="28">
        <v>1</v>
      </c>
      <c r="F36" s="28">
        <v>0</v>
      </c>
      <c r="G36" s="19" t="s">
        <v>26</v>
      </c>
      <c r="H36" s="19" t="s">
        <v>26</v>
      </c>
      <c r="I36" s="28"/>
      <c r="J36" s="22"/>
      <c r="K36" s="22"/>
      <c r="L36" s="22"/>
      <c r="M36" s="19"/>
      <c r="N36" s="22"/>
      <c r="O36" s="22"/>
      <c r="P36" s="21"/>
      <c r="Q36" s="22"/>
      <c r="R36" s="1"/>
      <c r="T36" s="33" t="s">
        <v>55</v>
      </c>
      <c r="U36" s="35" t="s">
        <v>34</v>
      </c>
      <c r="V36" s="1">
        <f>COUNTIFS($A3:$A367,$T33,$C3:$C367,"&gt;=151",$C3:$C367,"&lt;=200")</f>
        <v>0</v>
      </c>
      <c r="W36" s="1">
        <f>COUNTIFS($A3:$A367,$T33,D3:D367,"&gt;=151",$D3:$D367,"&lt;=200")</f>
        <v>0</v>
      </c>
      <c r="X36" s="1">
        <f>COUNTIFS($A3:$A367,$T33,E3:E367,"&gt;=151",$E3:$E367,"&lt;=200")</f>
        <v>0</v>
      </c>
      <c r="Y36" s="1">
        <f>COUNTIFS($A3:$A367,$T33,F3:F367,"&gt;=151",$F3:$F367,"&lt;=200")</f>
        <v>0</v>
      </c>
      <c r="Z36" s="1">
        <f>COUNTIFS($A3:$A367,$T33,G3:G367,"&gt;=151",$G3:$G367,"&lt;=200")</f>
        <v>0</v>
      </c>
      <c r="AA36" s="48">
        <f>COUNTIFS($A3:$A367,$T33,H3:H367,"&gt;=151",$H3:$H367,"&lt;=200")</f>
        <v>0</v>
      </c>
    </row>
    <row r="37" spans="1:27" x14ac:dyDescent="0.3">
      <c r="A37" s="5" t="s">
        <v>42</v>
      </c>
      <c r="B37" s="17">
        <v>4</v>
      </c>
      <c r="C37" s="28">
        <v>0</v>
      </c>
      <c r="D37" s="28">
        <v>0</v>
      </c>
      <c r="E37" s="28">
        <v>0</v>
      </c>
      <c r="F37" s="28">
        <v>0</v>
      </c>
      <c r="G37" s="19" t="s">
        <v>26</v>
      </c>
      <c r="H37" s="19" t="s">
        <v>26</v>
      </c>
      <c r="I37" s="28"/>
      <c r="J37" s="22"/>
      <c r="K37" s="22"/>
      <c r="L37" s="22"/>
      <c r="M37" s="19"/>
      <c r="N37" s="22"/>
      <c r="O37" s="22"/>
      <c r="P37" s="21"/>
      <c r="Q37" s="22"/>
      <c r="R37" s="1"/>
      <c r="T37" s="33" t="s">
        <v>55</v>
      </c>
      <c r="U37" s="36" t="s">
        <v>36</v>
      </c>
      <c r="V37" s="1">
        <f t="shared" ref="V37:AA37" si="28">COUNTIFS($A3:$A367,$T33,C3:C367,"&gt;=200")</f>
        <v>0</v>
      </c>
      <c r="W37" s="1">
        <f t="shared" si="28"/>
        <v>0</v>
      </c>
      <c r="X37" s="1">
        <f t="shared" si="28"/>
        <v>0</v>
      </c>
      <c r="Y37" s="1">
        <f t="shared" si="28"/>
        <v>0</v>
      </c>
      <c r="Z37" s="1">
        <f t="shared" si="28"/>
        <v>0</v>
      </c>
      <c r="AA37" s="48">
        <f t="shared" si="28"/>
        <v>0</v>
      </c>
    </row>
    <row r="38" spans="1:27" ht="15" thickBot="1" x14ac:dyDescent="0.35">
      <c r="A38" s="5" t="s">
        <v>42</v>
      </c>
      <c r="B38" s="17">
        <v>5</v>
      </c>
      <c r="C38" s="28">
        <v>4</v>
      </c>
      <c r="D38" s="28">
        <v>0</v>
      </c>
      <c r="E38" s="28">
        <v>1</v>
      </c>
      <c r="F38" s="28">
        <v>0</v>
      </c>
      <c r="G38" s="19" t="s">
        <v>26</v>
      </c>
      <c r="H38" s="19" t="s">
        <v>26</v>
      </c>
      <c r="I38" s="28"/>
      <c r="J38" s="22"/>
      <c r="K38" s="22"/>
      <c r="L38" s="22"/>
      <c r="M38" s="19"/>
      <c r="N38" s="22"/>
      <c r="O38" s="22"/>
      <c r="P38" s="22"/>
      <c r="Q38" s="22"/>
      <c r="R38" s="1"/>
      <c r="T38" s="33" t="s">
        <v>55</v>
      </c>
      <c r="U38" s="37" t="s">
        <v>26</v>
      </c>
      <c r="V38" s="49">
        <f t="shared" ref="V38:AA38" si="29">COUNTIFS($A3:$A367,$T33,C3:C367,"DI")</f>
        <v>0</v>
      </c>
      <c r="W38" s="49">
        <f t="shared" si="29"/>
        <v>30</v>
      </c>
      <c r="X38" s="49">
        <f t="shared" si="29"/>
        <v>0</v>
      </c>
      <c r="Y38" s="49">
        <f t="shared" si="29"/>
        <v>0</v>
      </c>
      <c r="Z38" s="49">
        <f t="shared" si="29"/>
        <v>30</v>
      </c>
      <c r="AA38" s="50">
        <f t="shared" si="29"/>
        <v>0</v>
      </c>
    </row>
    <row r="39" spans="1:27" x14ac:dyDescent="0.3">
      <c r="A39" s="5" t="s">
        <v>42</v>
      </c>
      <c r="B39" s="17">
        <v>6</v>
      </c>
      <c r="C39" s="28">
        <v>19</v>
      </c>
      <c r="D39" s="28">
        <v>0</v>
      </c>
      <c r="E39" s="28">
        <v>2</v>
      </c>
      <c r="F39" s="28">
        <v>0</v>
      </c>
      <c r="G39" s="19" t="s">
        <v>26</v>
      </c>
      <c r="H39" s="19" t="s">
        <v>26</v>
      </c>
      <c r="I39" s="28"/>
      <c r="J39" s="22"/>
      <c r="K39" s="22"/>
      <c r="L39" s="22"/>
      <c r="M39" s="19"/>
      <c r="N39" s="22"/>
      <c r="O39" s="22"/>
      <c r="P39" s="22"/>
      <c r="Q39" s="22"/>
      <c r="R39" s="1"/>
      <c r="T39" s="33" t="s">
        <v>56</v>
      </c>
      <c r="U39" s="31" t="s">
        <v>28</v>
      </c>
      <c r="V39" s="46">
        <f t="shared" ref="V39:AA39" si="30">COUNTIFS($A3:$A367,$T39,C3:C367,"&lt;=50")</f>
        <v>31</v>
      </c>
      <c r="W39" s="46">
        <f t="shared" si="30"/>
        <v>0</v>
      </c>
      <c r="X39" s="46">
        <f t="shared" si="30"/>
        <v>31</v>
      </c>
      <c r="Y39" s="46">
        <f t="shared" si="30"/>
        <v>31</v>
      </c>
      <c r="Z39" s="46">
        <f t="shared" si="30"/>
        <v>0</v>
      </c>
      <c r="AA39" s="47">
        <f t="shared" si="30"/>
        <v>29</v>
      </c>
    </row>
    <row r="40" spans="1:27" x14ac:dyDescent="0.3">
      <c r="A40" s="5" t="s">
        <v>42</v>
      </c>
      <c r="B40" s="17">
        <v>7</v>
      </c>
      <c r="C40" s="28">
        <v>24</v>
      </c>
      <c r="D40" s="28">
        <v>0</v>
      </c>
      <c r="E40" s="28">
        <v>5</v>
      </c>
      <c r="F40" s="28">
        <v>0</v>
      </c>
      <c r="G40" s="19" t="s">
        <v>26</v>
      </c>
      <c r="H40" s="19" t="s">
        <v>26</v>
      </c>
      <c r="I40" s="28"/>
      <c r="J40" s="22"/>
      <c r="K40" s="22"/>
      <c r="L40" s="22"/>
      <c r="M40" s="19"/>
      <c r="N40" s="22"/>
      <c r="O40" s="22"/>
      <c r="P40" s="22"/>
      <c r="Q40" s="22"/>
      <c r="R40" s="1"/>
      <c r="T40" s="33" t="s">
        <v>56</v>
      </c>
      <c r="U40" s="32" t="s">
        <v>29</v>
      </c>
      <c r="V40" s="1">
        <f t="shared" ref="V40:AA40" si="31">COUNTIFS($A3:$A367,$T39,C3:C367,"&gt;=51",C3:C367,"&lt;=100")</f>
        <v>0</v>
      </c>
      <c r="W40" s="1">
        <f t="shared" si="31"/>
        <v>0</v>
      </c>
      <c r="X40" s="1">
        <f t="shared" si="31"/>
        <v>0</v>
      </c>
      <c r="Y40" s="1">
        <f t="shared" si="31"/>
        <v>0</v>
      </c>
      <c r="Z40" s="1">
        <f t="shared" si="31"/>
        <v>0</v>
      </c>
      <c r="AA40" s="48">
        <f t="shared" si="31"/>
        <v>2</v>
      </c>
    </row>
    <row r="41" spans="1:27" x14ac:dyDescent="0.3">
      <c r="A41" s="5" t="s">
        <v>42</v>
      </c>
      <c r="B41" s="17">
        <v>8</v>
      </c>
      <c r="C41" s="28">
        <v>26</v>
      </c>
      <c r="D41" s="28">
        <v>0</v>
      </c>
      <c r="E41" s="28">
        <v>4</v>
      </c>
      <c r="F41" s="28">
        <v>0</v>
      </c>
      <c r="G41" s="19" t="s">
        <v>26</v>
      </c>
      <c r="H41" s="19" t="s">
        <v>26</v>
      </c>
      <c r="I41" s="28"/>
      <c r="J41" s="22"/>
      <c r="K41" s="22"/>
      <c r="L41" s="22"/>
      <c r="M41" s="19"/>
      <c r="N41" s="22"/>
      <c r="O41" s="22"/>
      <c r="P41" s="22"/>
      <c r="Q41" s="22"/>
      <c r="R41" s="1"/>
      <c r="T41" s="33" t="s">
        <v>56</v>
      </c>
      <c r="U41" s="34" t="s">
        <v>33</v>
      </c>
      <c r="V41" s="1">
        <f t="shared" ref="V41:AA41" si="32">COUNTIFS($A3:$A367,$T39,C3:C367,"&gt;=101",C3:C367,"&lt;=150")</f>
        <v>0</v>
      </c>
      <c r="W41" s="1">
        <f t="shared" si="32"/>
        <v>0</v>
      </c>
      <c r="X41" s="1">
        <f t="shared" si="32"/>
        <v>0</v>
      </c>
      <c r="Y41" s="1">
        <f t="shared" si="32"/>
        <v>0</v>
      </c>
      <c r="Z41" s="1">
        <f t="shared" si="32"/>
        <v>0</v>
      </c>
      <c r="AA41" s="48">
        <f t="shared" si="32"/>
        <v>0</v>
      </c>
    </row>
    <row r="42" spans="1:27" x14ac:dyDescent="0.3">
      <c r="A42" s="5" t="s">
        <v>42</v>
      </c>
      <c r="B42" s="17">
        <v>9</v>
      </c>
      <c r="C42" s="28">
        <v>11</v>
      </c>
      <c r="D42" s="28">
        <v>0</v>
      </c>
      <c r="E42" s="28">
        <v>2</v>
      </c>
      <c r="F42" s="28">
        <v>2</v>
      </c>
      <c r="G42" s="19" t="s">
        <v>26</v>
      </c>
      <c r="H42" s="19" t="s">
        <v>26</v>
      </c>
      <c r="I42" s="28"/>
      <c r="J42" s="22"/>
      <c r="K42" s="22"/>
      <c r="L42" s="22"/>
      <c r="M42" s="19"/>
      <c r="N42" s="22"/>
      <c r="O42" s="22"/>
      <c r="P42" s="22"/>
      <c r="Q42" s="22"/>
      <c r="R42" s="1"/>
      <c r="T42" s="33" t="s">
        <v>56</v>
      </c>
      <c r="U42" s="35" t="s">
        <v>34</v>
      </c>
      <c r="V42" s="1">
        <f>COUNTIFS($A3:$A367,$T39,$C3:$C367,"&gt;=151",$C3:$C367,"&lt;=200")</f>
        <v>0</v>
      </c>
      <c r="W42" s="1">
        <f>COUNTIFS($A3:$A367,$T39,D3:D367,"&gt;=151",$D3:$D367,"&lt;=200")</f>
        <v>0</v>
      </c>
      <c r="X42" s="1">
        <f>COUNTIFS($A3:$A367,$T39,E3:E367,"&gt;=151",$E3:$E367,"&lt;=200")</f>
        <v>0</v>
      </c>
      <c r="Y42" s="1">
        <f>COUNTIFS($A3:$A367,$T39,F3:F367,"&gt;=151",$F3:$F367,"&lt;=200")</f>
        <v>0</v>
      </c>
      <c r="Z42" s="1">
        <f>COUNTIFS($A3:$A367,$T39,G3:G367,"&gt;=151",$G3:$G367,"&lt;=200")</f>
        <v>0</v>
      </c>
      <c r="AA42" s="48">
        <f>COUNTIFS($A3:$A367,$T39,H3:H367,"&gt;=151",$H3:$H367,"&lt;=200")</f>
        <v>0</v>
      </c>
    </row>
    <row r="43" spans="1:27" x14ac:dyDescent="0.3">
      <c r="A43" s="5" t="s">
        <v>42</v>
      </c>
      <c r="B43" s="17">
        <v>10</v>
      </c>
      <c r="C43" s="28">
        <v>18</v>
      </c>
      <c r="D43" s="28">
        <v>0</v>
      </c>
      <c r="E43" s="28">
        <v>1</v>
      </c>
      <c r="F43" s="28">
        <v>4</v>
      </c>
      <c r="G43" s="19" t="s">
        <v>26</v>
      </c>
      <c r="H43" s="19" t="s">
        <v>26</v>
      </c>
      <c r="I43" s="28"/>
      <c r="J43" s="22"/>
      <c r="K43" s="22"/>
      <c r="L43" s="22"/>
      <c r="M43" s="19"/>
      <c r="N43" s="22"/>
      <c r="O43" s="22"/>
      <c r="P43" s="22"/>
      <c r="Q43" s="22"/>
      <c r="R43" s="1"/>
      <c r="T43" s="33" t="s">
        <v>56</v>
      </c>
      <c r="U43" s="36" t="s">
        <v>36</v>
      </c>
      <c r="V43" s="1">
        <f t="shared" ref="V43:AA43" si="33">COUNTIFS($A3:$A367,$T39,C3:C367,"&gt;=200")</f>
        <v>0</v>
      </c>
      <c r="W43" s="1">
        <f t="shared" si="33"/>
        <v>0</v>
      </c>
      <c r="X43" s="1">
        <f t="shared" si="33"/>
        <v>0</v>
      </c>
      <c r="Y43" s="1">
        <f t="shared" si="33"/>
        <v>0</v>
      </c>
      <c r="Z43" s="1">
        <f t="shared" si="33"/>
        <v>0</v>
      </c>
      <c r="AA43" s="48">
        <f t="shared" si="33"/>
        <v>0</v>
      </c>
    </row>
    <row r="44" spans="1:27" ht="15" thickBot="1" x14ac:dyDescent="0.35">
      <c r="A44" s="5" t="s">
        <v>42</v>
      </c>
      <c r="B44" s="17">
        <v>11</v>
      </c>
      <c r="C44" s="28">
        <v>17</v>
      </c>
      <c r="D44" s="28">
        <v>0</v>
      </c>
      <c r="E44" s="28">
        <v>1</v>
      </c>
      <c r="F44" s="28">
        <v>3</v>
      </c>
      <c r="G44" s="19" t="s">
        <v>26</v>
      </c>
      <c r="H44" s="19" t="s">
        <v>26</v>
      </c>
      <c r="I44" s="28"/>
      <c r="J44" s="22"/>
      <c r="K44" s="22"/>
      <c r="L44" s="22"/>
      <c r="M44" s="19"/>
      <c r="N44" s="22"/>
      <c r="O44" s="22"/>
      <c r="P44" s="22"/>
      <c r="Q44" s="22"/>
      <c r="R44" s="1"/>
      <c r="T44" s="33" t="s">
        <v>56</v>
      </c>
      <c r="U44" s="37" t="s">
        <v>26</v>
      </c>
      <c r="V44" s="49">
        <f t="shared" ref="V44:AA44" si="34">COUNTIFS($A3:$A367,$T39,C3:C367,"DI")</f>
        <v>0</v>
      </c>
      <c r="W44" s="49">
        <f t="shared" si="34"/>
        <v>31</v>
      </c>
      <c r="X44" s="49">
        <f t="shared" si="34"/>
        <v>0</v>
      </c>
      <c r="Y44" s="49">
        <f t="shared" si="34"/>
        <v>0</v>
      </c>
      <c r="Z44" s="49">
        <f t="shared" si="34"/>
        <v>31</v>
      </c>
      <c r="AA44" s="50">
        <f t="shared" si="34"/>
        <v>0</v>
      </c>
    </row>
    <row r="45" spans="1:27" x14ac:dyDescent="0.3">
      <c r="A45" s="5" t="s">
        <v>42</v>
      </c>
      <c r="B45" s="17">
        <v>12</v>
      </c>
      <c r="C45" s="28">
        <v>20</v>
      </c>
      <c r="D45" s="28">
        <v>0</v>
      </c>
      <c r="E45" s="28">
        <v>2</v>
      </c>
      <c r="F45" s="28">
        <v>4</v>
      </c>
      <c r="G45" s="19" t="s">
        <v>26</v>
      </c>
      <c r="H45" s="19" t="s">
        <v>26</v>
      </c>
      <c r="I45" s="28"/>
      <c r="J45" s="22"/>
      <c r="K45" s="22"/>
      <c r="L45" s="22"/>
      <c r="M45" s="19"/>
      <c r="N45" s="22"/>
      <c r="O45" s="22"/>
      <c r="P45" s="22"/>
      <c r="Q45" s="22"/>
      <c r="R45" s="1"/>
      <c r="T45" s="33" t="s">
        <v>57</v>
      </c>
      <c r="U45" s="31" t="s">
        <v>28</v>
      </c>
      <c r="V45" s="46">
        <f t="shared" ref="V45:AA45" si="35">COUNTIFS($A3:$A367,$T45,C3:C367,"&lt;=50")</f>
        <v>31</v>
      </c>
      <c r="W45" s="46">
        <f t="shared" si="35"/>
        <v>0</v>
      </c>
      <c r="X45" s="46">
        <f t="shared" si="35"/>
        <v>31</v>
      </c>
      <c r="Y45" s="46">
        <f t="shared" si="35"/>
        <v>31</v>
      </c>
      <c r="Z45" s="46">
        <f t="shared" si="35"/>
        <v>0</v>
      </c>
      <c r="AA45" s="47">
        <f t="shared" si="35"/>
        <v>22</v>
      </c>
    </row>
    <row r="46" spans="1:27" x14ac:dyDescent="0.3">
      <c r="A46" s="5" t="s">
        <v>42</v>
      </c>
      <c r="B46" s="17">
        <v>13</v>
      </c>
      <c r="C46" s="28">
        <v>20</v>
      </c>
      <c r="D46" s="28">
        <v>0</v>
      </c>
      <c r="E46" s="28">
        <v>3</v>
      </c>
      <c r="F46" s="28">
        <v>3</v>
      </c>
      <c r="G46" s="19" t="s">
        <v>26</v>
      </c>
      <c r="H46" s="19" t="s">
        <v>26</v>
      </c>
      <c r="I46" s="28"/>
      <c r="J46" s="22"/>
      <c r="K46" s="22"/>
      <c r="L46" s="22"/>
      <c r="M46" s="19"/>
      <c r="N46" s="22"/>
      <c r="O46" s="22"/>
      <c r="P46" s="22"/>
      <c r="Q46" s="22"/>
      <c r="R46" s="1"/>
      <c r="T46" s="33" t="s">
        <v>57</v>
      </c>
      <c r="U46" s="32" t="s">
        <v>29</v>
      </c>
      <c r="V46" s="1">
        <f t="shared" ref="V46:AA46" si="36">COUNTIFS($A3:$A367,$T45,C3:C367,"&gt;=51",C3:C367,"&lt;=100")</f>
        <v>0</v>
      </c>
      <c r="W46" s="1">
        <f t="shared" si="36"/>
        <v>0</v>
      </c>
      <c r="X46" s="1">
        <f t="shared" si="36"/>
        <v>0</v>
      </c>
      <c r="Y46" s="1">
        <f t="shared" si="36"/>
        <v>0</v>
      </c>
      <c r="Z46" s="1">
        <f t="shared" si="36"/>
        <v>0</v>
      </c>
      <c r="AA46" s="48">
        <f t="shared" si="36"/>
        <v>0</v>
      </c>
    </row>
    <row r="47" spans="1:27" x14ac:dyDescent="0.3">
      <c r="A47" s="5" t="s">
        <v>42</v>
      </c>
      <c r="B47" s="17">
        <v>14</v>
      </c>
      <c r="C47" s="28">
        <v>29</v>
      </c>
      <c r="D47" s="28">
        <v>0</v>
      </c>
      <c r="E47" s="28">
        <v>3</v>
      </c>
      <c r="F47" s="28">
        <v>2</v>
      </c>
      <c r="G47" s="19" t="s">
        <v>26</v>
      </c>
      <c r="H47" s="19" t="s">
        <v>26</v>
      </c>
      <c r="I47" s="28"/>
      <c r="J47" s="22"/>
      <c r="K47" s="22"/>
      <c r="L47" s="22"/>
      <c r="M47" s="19"/>
      <c r="N47" s="22"/>
      <c r="O47" s="22"/>
      <c r="P47" s="22"/>
      <c r="Q47" s="22"/>
      <c r="R47" s="1"/>
      <c r="T47" s="33" t="s">
        <v>57</v>
      </c>
      <c r="U47" s="34" t="s">
        <v>33</v>
      </c>
      <c r="V47" s="1">
        <f t="shared" ref="V47:AA47" si="37">COUNTIFS($A3:$A367,$T45,C3:C367,"&gt;=101",C3:C367,"&lt;=150")</f>
        <v>0</v>
      </c>
      <c r="W47" s="1">
        <f t="shared" si="37"/>
        <v>0</v>
      </c>
      <c r="X47" s="1">
        <f t="shared" si="37"/>
        <v>0</v>
      </c>
      <c r="Y47" s="1">
        <f t="shared" si="37"/>
        <v>0</v>
      </c>
      <c r="Z47" s="1">
        <f t="shared" si="37"/>
        <v>0</v>
      </c>
      <c r="AA47" s="48">
        <f t="shared" si="37"/>
        <v>0</v>
      </c>
    </row>
    <row r="48" spans="1:27" x14ac:dyDescent="0.3">
      <c r="A48" s="5" t="s">
        <v>42</v>
      </c>
      <c r="B48" s="17">
        <v>15</v>
      </c>
      <c r="C48" s="28">
        <v>29</v>
      </c>
      <c r="D48" s="28">
        <v>0</v>
      </c>
      <c r="E48" s="28">
        <v>4</v>
      </c>
      <c r="F48" s="28">
        <v>3</v>
      </c>
      <c r="G48" s="19" t="s">
        <v>26</v>
      </c>
      <c r="H48" s="19" t="s">
        <v>26</v>
      </c>
      <c r="I48" s="28"/>
      <c r="J48" s="22"/>
      <c r="K48" s="22"/>
      <c r="L48" s="22"/>
      <c r="M48" s="19"/>
      <c r="N48" s="22"/>
      <c r="O48" s="22"/>
      <c r="P48" s="22"/>
      <c r="Q48" s="22"/>
      <c r="R48" s="1"/>
      <c r="T48" s="33" t="s">
        <v>57</v>
      </c>
      <c r="U48" s="35" t="s">
        <v>34</v>
      </c>
      <c r="V48" s="1">
        <f>COUNTIFS($A3:$A367,$T45,$C3:$C367,"&gt;=151",$C3:$C367,"&lt;=200")</f>
        <v>0</v>
      </c>
      <c r="W48" s="1">
        <f>COUNTIFS($A3:$A367,$T45,D3:D367,"&gt;=151",$D3:$D367,"&lt;=200")</f>
        <v>0</v>
      </c>
      <c r="X48" s="1">
        <f>COUNTIFS($A3:$A367,$T45,E3:E367,"&gt;=151",$E3:$E367,"&lt;=200")</f>
        <v>0</v>
      </c>
      <c r="Y48" s="1">
        <f>COUNTIFS($A3:$A367,$T45,F3:F367,"&gt;=151",$F3:$F367,"&lt;=200")</f>
        <v>0</v>
      </c>
      <c r="Z48" s="1">
        <f>COUNTIFS($A3:$A367,$T45,G3:G367,"&gt;=151",$G3:$G367,"&lt;=200")</f>
        <v>0</v>
      </c>
      <c r="AA48" s="48">
        <f>COUNTIFS($A3:$A367,$T45,H3:H367,"&gt;=151",$H3:$H367,"&lt;=200")</f>
        <v>0</v>
      </c>
    </row>
    <row r="49" spans="1:27" x14ac:dyDescent="0.3">
      <c r="A49" s="5" t="s">
        <v>42</v>
      </c>
      <c r="B49" s="17">
        <v>16</v>
      </c>
      <c r="C49" s="28">
        <v>30</v>
      </c>
      <c r="D49" s="28">
        <v>0</v>
      </c>
      <c r="E49" s="28">
        <v>3</v>
      </c>
      <c r="F49" s="28">
        <v>2</v>
      </c>
      <c r="G49" s="19" t="s">
        <v>26</v>
      </c>
      <c r="H49" s="19" t="s">
        <v>26</v>
      </c>
      <c r="I49" s="28"/>
      <c r="J49" s="22"/>
      <c r="K49" s="22"/>
      <c r="L49" s="22"/>
      <c r="M49" s="19"/>
      <c r="N49" s="22"/>
      <c r="O49" s="22"/>
      <c r="P49" s="22"/>
      <c r="Q49" s="22"/>
      <c r="R49" s="1"/>
      <c r="T49" s="33" t="s">
        <v>57</v>
      </c>
      <c r="U49" s="36" t="s">
        <v>36</v>
      </c>
      <c r="V49" s="1">
        <f t="shared" ref="V49:AA49" si="38">COUNTIFS($A3:$A367,$T45,C3:C367,"&gt;=200")</f>
        <v>0</v>
      </c>
      <c r="W49" s="1">
        <f t="shared" si="38"/>
        <v>0</v>
      </c>
      <c r="X49" s="1">
        <f t="shared" si="38"/>
        <v>0</v>
      </c>
      <c r="Y49" s="1">
        <f t="shared" si="38"/>
        <v>0</v>
      </c>
      <c r="Z49" s="1">
        <f t="shared" si="38"/>
        <v>0</v>
      </c>
      <c r="AA49" s="48">
        <f t="shared" si="38"/>
        <v>0</v>
      </c>
    </row>
    <row r="50" spans="1:27" ht="15" thickBot="1" x14ac:dyDescent="0.35">
      <c r="A50" s="5" t="s">
        <v>42</v>
      </c>
      <c r="B50" s="17">
        <v>17</v>
      </c>
      <c r="C50" s="28">
        <v>29</v>
      </c>
      <c r="D50" s="28">
        <v>0</v>
      </c>
      <c r="E50" s="28">
        <v>2</v>
      </c>
      <c r="F50" s="28">
        <v>2</v>
      </c>
      <c r="G50" s="19" t="s">
        <v>26</v>
      </c>
      <c r="H50" s="19" t="s">
        <v>26</v>
      </c>
      <c r="I50" s="28"/>
      <c r="J50" s="22"/>
      <c r="K50" s="22"/>
      <c r="L50" s="22"/>
      <c r="M50" s="19"/>
      <c r="N50" s="22"/>
      <c r="O50" s="22"/>
      <c r="P50" s="22"/>
      <c r="Q50" s="22"/>
      <c r="R50" s="1"/>
      <c r="T50" s="33" t="s">
        <v>57</v>
      </c>
      <c r="U50" s="37" t="s">
        <v>26</v>
      </c>
      <c r="V50" s="49">
        <f t="shared" ref="V50:AA50" si="39">COUNTIFS($A3:$A367,$T45,C3:C367,"DI")</f>
        <v>0</v>
      </c>
      <c r="W50" s="49">
        <f t="shared" si="39"/>
        <v>31</v>
      </c>
      <c r="X50" s="49">
        <f t="shared" si="39"/>
        <v>0</v>
      </c>
      <c r="Y50" s="49">
        <f t="shared" si="39"/>
        <v>0</v>
      </c>
      <c r="Z50" s="49">
        <f t="shared" si="39"/>
        <v>31</v>
      </c>
      <c r="AA50" s="50">
        <f t="shared" si="39"/>
        <v>9</v>
      </c>
    </row>
    <row r="51" spans="1:27" x14ac:dyDescent="0.3">
      <c r="A51" s="5" t="s">
        <v>42</v>
      </c>
      <c r="B51" s="17">
        <v>18</v>
      </c>
      <c r="C51" s="28">
        <v>39</v>
      </c>
      <c r="D51" s="28">
        <v>0</v>
      </c>
      <c r="E51" s="28">
        <v>5</v>
      </c>
      <c r="F51" s="28">
        <v>4</v>
      </c>
      <c r="G51" s="28">
        <v>31</v>
      </c>
      <c r="H51" s="28">
        <v>25</v>
      </c>
      <c r="I51" s="28"/>
      <c r="J51" s="22"/>
      <c r="K51" s="22"/>
      <c r="L51" s="22"/>
      <c r="M51" s="19"/>
      <c r="N51" s="22"/>
      <c r="O51" s="22"/>
      <c r="P51" s="22"/>
      <c r="Q51" s="22"/>
      <c r="R51" s="1"/>
      <c r="T51" s="33" t="s">
        <v>58</v>
      </c>
      <c r="U51" s="31" t="s">
        <v>28</v>
      </c>
      <c r="V51" s="46">
        <f t="shared" ref="V51:AA51" si="40">COUNTIFS($A3:$A367,$T51,C3:C367,"&lt;=50")</f>
        <v>30</v>
      </c>
      <c r="W51" s="46">
        <f t="shared" si="40"/>
        <v>0</v>
      </c>
      <c r="X51" s="46">
        <f t="shared" si="40"/>
        <v>30</v>
      </c>
      <c r="Y51" s="46">
        <f t="shared" si="40"/>
        <v>30</v>
      </c>
      <c r="Z51" s="46">
        <f t="shared" si="40"/>
        <v>0</v>
      </c>
      <c r="AA51" s="47">
        <f t="shared" si="40"/>
        <v>27</v>
      </c>
    </row>
    <row r="52" spans="1:27" x14ac:dyDescent="0.3">
      <c r="A52" s="5" t="s">
        <v>42</v>
      </c>
      <c r="B52" s="17">
        <v>19</v>
      </c>
      <c r="C52" s="28">
        <v>39</v>
      </c>
      <c r="D52" s="28">
        <v>0</v>
      </c>
      <c r="E52" s="28">
        <v>5</v>
      </c>
      <c r="F52" s="28">
        <v>6</v>
      </c>
      <c r="G52" s="28" t="s">
        <v>26</v>
      </c>
      <c r="H52" s="28">
        <v>51</v>
      </c>
      <c r="I52" s="28"/>
      <c r="J52" s="22"/>
      <c r="K52" s="22"/>
      <c r="L52" s="22"/>
      <c r="M52" s="19"/>
      <c r="N52" s="22"/>
      <c r="O52" s="22"/>
      <c r="P52" s="21"/>
      <c r="Q52" s="22"/>
      <c r="R52" s="1"/>
      <c r="T52" s="33" t="s">
        <v>58</v>
      </c>
      <c r="U52" s="32" t="s">
        <v>29</v>
      </c>
      <c r="V52" s="1">
        <f t="shared" ref="V52:AA52" si="41">COUNTIFS($A3:$A367,$T51,C3:C367,"&gt;=51",C3:C367,"&lt;=100")</f>
        <v>0</v>
      </c>
      <c r="W52" s="1">
        <f t="shared" si="41"/>
        <v>0</v>
      </c>
      <c r="X52" s="1">
        <f t="shared" si="41"/>
        <v>0</v>
      </c>
      <c r="Y52" s="1">
        <f t="shared" si="41"/>
        <v>0</v>
      </c>
      <c r="Z52" s="1">
        <f t="shared" si="41"/>
        <v>0</v>
      </c>
      <c r="AA52" s="48">
        <f t="shared" si="41"/>
        <v>3</v>
      </c>
    </row>
    <row r="53" spans="1:27" x14ac:dyDescent="0.3">
      <c r="A53" s="5" t="s">
        <v>42</v>
      </c>
      <c r="B53" s="17">
        <v>20</v>
      </c>
      <c r="C53" s="28">
        <v>18</v>
      </c>
      <c r="D53" s="28">
        <v>0</v>
      </c>
      <c r="E53" s="28">
        <v>3</v>
      </c>
      <c r="F53" s="28">
        <v>3</v>
      </c>
      <c r="G53" s="28">
        <v>69</v>
      </c>
      <c r="H53" s="28">
        <v>63</v>
      </c>
      <c r="I53" s="28"/>
      <c r="J53" s="22"/>
      <c r="K53" s="22"/>
      <c r="L53" s="22"/>
      <c r="M53" s="19"/>
      <c r="N53" s="22"/>
      <c r="O53" s="22"/>
      <c r="P53" s="21"/>
      <c r="Q53" s="22"/>
      <c r="R53" s="1"/>
      <c r="T53" s="33" t="s">
        <v>58</v>
      </c>
      <c r="U53" s="34" t="s">
        <v>33</v>
      </c>
      <c r="V53" s="1">
        <f t="shared" ref="V53:AA53" si="42">COUNTIFS($A3:$A367,$T51,C3:C367,"&gt;=101",C3:C367,"&lt;=150")</f>
        <v>0</v>
      </c>
      <c r="W53" s="1">
        <f t="shared" si="42"/>
        <v>0</v>
      </c>
      <c r="X53" s="1">
        <f t="shared" si="42"/>
        <v>0</v>
      </c>
      <c r="Y53" s="1">
        <f t="shared" si="42"/>
        <v>0</v>
      </c>
      <c r="Z53" s="1">
        <f t="shared" si="42"/>
        <v>0</v>
      </c>
      <c r="AA53" s="48">
        <f t="shared" si="42"/>
        <v>0</v>
      </c>
    </row>
    <row r="54" spans="1:27" x14ac:dyDescent="0.3">
      <c r="A54" s="5" t="s">
        <v>42</v>
      </c>
      <c r="B54" s="17">
        <v>21</v>
      </c>
      <c r="C54" s="28">
        <v>0</v>
      </c>
      <c r="D54" s="28">
        <v>0</v>
      </c>
      <c r="E54" s="28">
        <v>0</v>
      </c>
      <c r="F54" s="28">
        <v>0</v>
      </c>
      <c r="G54" s="28">
        <v>41</v>
      </c>
      <c r="H54" s="28">
        <v>39</v>
      </c>
      <c r="I54" s="28"/>
      <c r="J54" s="22"/>
      <c r="K54" s="22"/>
      <c r="L54" s="22"/>
      <c r="M54" s="19"/>
      <c r="N54" s="22"/>
      <c r="O54" s="22"/>
      <c r="P54" s="21"/>
      <c r="Q54" s="22"/>
      <c r="R54" s="1"/>
      <c r="T54" s="33" t="s">
        <v>58</v>
      </c>
      <c r="U54" s="35" t="s">
        <v>34</v>
      </c>
      <c r="V54" s="1">
        <f>COUNTIFS($A3:$A367,$T51,$C3:$C367,"&gt;=151",$C3:$C367,"&lt;=200")</f>
        <v>0</v>
      </c>
      <c r="W54" s="1">
        <f>COUNTIFS($A3:$A367,$T51,D3:D367,"&gt;=151",$D3:$D367,"&lt;=200")</f>
        <v>0</v>
      </c>
      <c r="X54" s="1">
        <f>COUNTIFS($A3:$A367,$T51,E3:E367,"&gt;=151",$E3:$E367,"&lt;=200")</f>
        <v>0</v>
      </c>
      <c r="Y54" s="1">
        <f>COUNTIFS($A3:$A367,$T51,F3:F367,"&gt;=151",$F3:$F367,"&lt;=200")</f>
        <v>0</v>
      </c>
      <c r="Z54" s="1">
        <f>COUNTIFS($A3:$A367,$T51,G3:G367,"&gt;=151",$G3:$G367,"&lt;=200")</f>
        <v>0</v>
      </c>
      <c r="AA54" s="48">
        <f>COUNTIFS($A3:$A367,$T51,H3:H367,"&gt;=151",$H3:$H367,"&lt;=200")</f>
        <v>0</v>
      </c>
    </row>
    <row r="55" spans="1:27" x14ac:dyDescent="0.3">
      <c r="A55" s="5" t="s">
        <v>42</v>
      </c>
      <c r="B55" s="17">
        <v>22</v>
      </c>
      <c r="C55" s="28">
        <v>0</v>
      </c>
      <c r="D55" s="28">
        <v>0</v>
      </c>
      <c r="E55" s="28">
        <v>0</v>
      </c>
      <c r="F55" s="28">
        <v>0</v>
      </c>
      <c r="G55" s="28">
        <v>48</v>
      </c>
      <c r="H55" s="28">
        <v>31</v>
      </c>
      <c r="I55" s="28"/>
      <c r="J55" s="22"/>
      <c r="K55" s="22"/>
      <c r="L55" s="22"/>
      <c r="M55" s="19"/>
      <c r="N55" s="22"/>
      <c r="O55" s="22"/>
      <c r="P55" s="21"/>
      <c r="Q55" s="22"/>
      <c r="R55" s="1"/>
      <c r="T55" s="33" t="s">
        <v>58</v>
      </c>
      <c r="U55" s="36" t="s">
        <v>36</v>
      </c>
      <c r="V55" s="1">
        <f t="shared" ref="V55:AA55" si="43">COUNTIFS($A3:$A367,$T51,C3:C367,"&gt;=200")</f>
        <v>0</v>
      </c>
      <c r="W55" s="1">
        <f t="shared" si="43"/>
        <v>0</v>
      </c>
      <c r="X55" s="1">
        <f t="shared" si="43"/>
        <v>0</v>
      </c>
      <c r="Y55" s="1">
        <f t="shared" si="43"/>
        <v>0</v>
      </c>
      <c r="Z55" s="1">
        <f t="shared" si="43"/>
        <v>0</v>
      </c>
      <c r="AA55" s="48">
        <f t="shared" si="43"/>
        <v>0</v>
      </c>
    </row>
    <row r="56" spans="1:27" ht="15" thickBot="1" x14ac:dyDescent="0.35">
      <c r="A56" s="5" t="s">
        <v>42</v>
      </c>
      <c r="B56" s="17">
        <v>23</v>
      </c>
      <c r="C56" s="28">
        <v>18</v>
      </c>
      <c r="D56" s="28" t="s">
        <v>26</v>
      </c>
      <c r="E56" s="28">
        <v>3</v>
      </c>
      <c r="F56" s="28">
        <v>4</v>
      </c>
      <c r="G56" s="28">
        <v>52</v>
      </c>
      <c r="H56" s="28">
        <v>40</v>
      </c>
      <c r="I56" s="28"/>
      <c r="J56" s="22"/>
      <c r="K56" s="22"/>
      <c r="L56" s="22"/>
      <c r="M56" s="19"/>
      <c r="N56" s="22"/>
      <c r="O56" s="22"/>
      <c r="P56" s="21"/>
      <c r="Q56" s="22"/>
      <c r="R56" s="1"/>
      <c r="T56" s="33" t="s">
        <v>58</v>
      </c>
      <c r="U56" s="37" t="s">
        <v>26</v>
      </c>
      <c r="V56" s="49">
        <f t="shared" ref="V56:AA56" si="44">COUNTIFS($A3:$A367,$T51,C3:C367,"DI")</f>
        <v>0</v>
      </c>
      <c r="W56" s="49">
        <f t="shared" si="44"/>
        <v>30</v>
      </c>
      <c r="X56" s="49">
        <f t="shared" si="44"/>
        <v>0</v>
      </c>
      <c r="Y56" s="49">
        <f t="shared" si="44"/>
        <v>0</v>
      </c>
      <c r="Z56" s="49">
        <f t="shared" si="44"/>
        <v>30</v>
      </c>
      <c r="AA56" s="50">
        <f t="shared" si="44"/>
        <v>0</v>
      </c>
    </row>
    <row r="57" spans="1:27" x14ac:dyDescent="0.3">
      <c r="A57" s="5" t="s">
        <v>42</v>
      </c>
      <c r="B57" s="17">
        <v>24</v>
      </c>
      <c r="C57" s="28">
        <v>22</v>
      </c>
      <c r="D57" s="28" t="s">
        <v>26</v>
      </c>
      <c r="E57" s="28">
        <v>4</v>
      </c>
      <c r="F57" s="28">
        <v>5</v>
      </c>
      <c r="G57" s="28">
        <v>34</v>
      </c>
      <c r="H57" s="28">
        <v>28</v>
      </c>
      <c r="I57" s="28"/>
      <c r="J57" s="22"/>
      <c r="K57" s="22"/>
      <c r="L57" s="22"/>
      <c r="M57" s="19"/>
      <c r="N57" s="22"/>
      <c r="O57" s="22"/>
      <c r="P57" s="21"/>
      <c r="Q57" s="22"/>
      <c r="R57" s="1"/>
      <c r="T57" s="33" t="s">
        <v>59</v>
      </c>
      <c r="U57" s="31" t="s">
        <v>28</v>
      </c>
      <c r="V57" s="46">
        <f t="shared" ref="V57:AA57" si="45">COUNTIFS($A3:$A367,$T57,C3:C367,"&lt;=50")</f>
        <v>31</v>
      </c>
      <c r="W57" s="46">
        <f t="shared" si="45"/>
        <v>0</v>
      </c>
      <c r="X57" s="46">
        <f t="shared" si="45"/>
        <v>31</v>
      </c>
      <c r="Y57" s="46">
        <f t="shared" si="45"/>
        <v>31</v>
      </c>
      <c r="Z57" s="46">
        <f t="shared" si="45"/>
        <v>0</v>
      </c>
      <c r="AA57" s="47">
        <f t="shared" si="45"/>
        <v>28</v>
      </c>
    </row>
    <row r="58" spans="1:27" x14ac:dyDescent="0.3">
      <c r="A58" s="5" t="s">
        <v>42</v>
      </c>
      <c r="B58" s="17">
        <v>25</v>
      </c>
      <c r="C58" s="28">
        <v>16</v>
      </c>
      <c r="D58" s="28" t="s">
        <v>26</v>
      </c>
      <c r="E58" s="28">
        <v>4</v>
      </c>
      <c r="F58" s="28">
        <v>4</v>
      </c>
      <c r="G58" s="28">
        <v>28</v>
      </c>
      <c r="H58" s="28">
        <v>25</v>
      </c>
      <c r="I58" s="28"/>
      <c r="J58" s="22"/>
      <c r="K58" s="22"/>
      <c r="L58" s="22"/>
      <c r="M58" s="19"/>
      <c r="N58" s="22"/>
      <c r="O58" s="22"/>
      <c r="P58" s="21"/>
      <c r="Q58" s="22"/>
      <c r="R58" s="1"/>
      <c r="T58" s="33" t="s">
        <v>59</v>
      </c>
      <c r="U58" s="32" t="s">
        <v>29</v>
      </c>
      <c r="V58" s="1">
        <f t="shared" ref="V58:AA58" si="46">COUNTIFS($A3:$A367,$T57,C3:C367,"&gt;=51",C3:C367,"&lt;=100")</f>
        <v>0</v>
      </c>
      <c r="W58" s="1">
        <f t="shared" si="46"/>
        <v>0</v>
      </c>
      <c r="X58" s="1">
        <f t="shared" si="46"/>
        <v>0</v>
      </c>
      <c r="Y58" s="1">
        <f t="shared" si="46"/>
        <v>0</v>
      </c>
      <c r="Z58" s="1">
        <f t="shared" si="46"/>
        <v>0</v>
      </c>
      <c r="AA58" s="48">
        <f t="shared" si="46"/>
        <v>3</v>
      </c>
    </row>
    <row r="59" spans="1:27" x14ac:dyDescent="0.3">
      <c r="A59" s="5" t="s">
        <v>42</v>
      </c>
      <c r="B59" s="17">
        <v>26</v>
      </c>
      <c r="C59" s="28">
        <v>26</v>
      </c>
      <c r="D59" s="28" t="s">
        <v>26</v>
      </c>
      <c r="E59" s="28">
        <v>4</v>
      </c>
      <c r="F59" s="28">
        <v>3</v>
      </c>
      <c r="G59" s="28">
        <v>22</v>
      </c>
      <c r="H59" s="28">
        <v>28</v>
      </c>
      <c r="I59" s="28"/>
      <c r="J59" s="22"/>
      <c r="K59" s="22"/>
      <c r="L59" s="22"/>
      <c r="M59" s="19"/>
      <c r="N59" s="22"/>
      <c r="O59" s="22"/>
      <c r="P59" s="21"/>
      <c r="Q59" s="22"/>
      <c r="R59" s="1"/>
      <c r="T59" s="33" t="s">
        <v>59</v>
      </c>
      <c r="U59" s="34" t="s">
        <v>33</v>
      </c>
      <c r="V59" s="1">
        <f t="shared" ref="V59:AA59" si="47">COUNTIFS($A3:$A367,$T57,C3:C367,"&gt;=101",C3:C367,"&lt;=150")</f>
        <v>0</v>
      </c>
      <c r="W59" s="1">
        <f t="shared" si="47"/>
        <v>0</v>
      </c>
      <c r="X59" s="1">
        <f t="shared" si="47"/>
        <v>0</v>
      </c>
      <c r="Y59" s="1">
        <f t="shared" si="47"/>
        <v>0</v>
      </c>
      <c r="Z59" s="1">
        <f t="shared" si="47"/>
        <v>0</v>
      </c>
      <c r="AA59" s="48">
        <f t="shared" si="47"/>
        <v>0</v>
      </c>
    </row>
    <row r="60" spans="1:27" x14ac:dyDescent="0.3">
      <c r="A60" s="5" t="s">
        <v>42</v>
      </c>
      <c r="B60" s="17">
        <v>27</v>
      </c>
      <c r="C60" s="28">
        <v>17</v>
      </c>
      <c r="D60" s="28" t="s">
        <v>26</v>
      </c>
      <c r="E60" s="28">
        <v>3</v>
      </c>
      <c r="F60" s="28">
        <v>3</v>
      </c>
      <c r="G60" s="28">
        <v>31</v>
      </c>
      <c r="H60" s="28">
        <v>44</v>
      </c>
      <c r="I60" s="28"/>
      <c r="J60" s="22"/>
      <c r="K60" s="22"/>
      <c r="L60" s="22"/>
      <c r="M60" s="19"/>
      <c r="N60" s="22"/>
      <c r="O60" s="22"/>
      <c r="P60" s="21"/>
      <c r="Q60" s="22"/>
      <c r="R60" s="1"/>
      <c r="T60" s="33" t="s">
        <v>59</v>
      </c>
      <c r="U60" s="35" t="s">
        <v>34</v>
      </c>
      <c r="V60" s="1">
        <f>COUNTIFS($A3:$A367,$T57,$C3:$C367,"&gt;=151",$C3:$C367,"&lt;=200")</f>
        <v>0</v>
      </c>
      <c r="W60" s="1">
        <f>COUNTIFS($A3:$A367,$T57,D3:D367,"&gt;=151",$D3:$D367,"&lt;=200")</f>
        <v>0</v>
      </c>
      <c r="X60" s="1">
        <f>COUNTIFS($A3:$A367,$T57,E3:E367,"&gt;=151",$E3:$E367,"&lt;=200")</f>
        <v>0</v>
      </c>
      <c r="Y60" s="1">
        <f>COUNTIFS($A3:$A367,$T57,F3:F367,"&gt;=151",$F3:$F367,"&lt;=200")</f>
        <v>0</v>
      </c>
      <c r="Z60" s="1">
        <f>COUNTIFS($A3:$A367,$T57,G3:G367,"&gt;=151",$G3:$G367,"&lt;=200")</f>
        <v>0</v>
      </c>
      <c r="AA60" s="48">
        <f>COUNTIFS($A3:$A367,$T57,H3:H367,"&gt;=151",$H3:$H367,"&lt;=200")</f>
        <v>0</v>
      </c>
    </row>
    <row r="61" spans="1:27" x14ac:dyDescent="0.3">
      <c r="A61" s="5" t="s">
        <v>42</v>
      </c>
      <c r="B61" s="17">
        <v>28</v>
      </c>
      <c r="C61" s="28">
        <v>6</v>
      </c>
      <c r="D61" s="28" t="s">
        <v>26</v>
      </c>
      <c r="E61" s="28">
        <v>1</v>
      </c>
      <c r="F61" s="28">
        <v>2</v>
      </c>
      <c r="G61" s="28">
        <v>15</v>
      </c>
      <c r="H61" s="28">
        <v>20</v>
      </c>
      <c r="I61" s="28"/>
      <c r="J61" s="22"/>
      <c r="K61" s="22"/>
      <c r="L61" s="22"/>
      <c r="M61" s="19"/>
      <c r="N61" s="22"/>
      <c r="O61" s="22"/>
      <c r="P61" s="21"/>
      <c r="Q61" s="22"/>
      <c r="R61" s="1"/>
      <c r="T61" s="33" t="s">
        <v>59</v>
      </c>
      <c r="U61" s="36" t="s">
        <v>36</v>
      </c>
      <c r="V61" s="1">
        <f t="shared" ref="V61:AA61" si="48">COUNTIFS($A3:$A367,$T57,C3:C367,"&gt;=200")</f>
        <v>0</v>
      </c>
      <c r="W61" s="1">
        <f t="shared" si="48"/>
        <v>0</v>
      </c>
      <c r="X61" s="1">
        <f t="shared" si="48"/>
        <v>0</v>
      </c>
      <c r="Y61" s="1">
        <f t="shared" si="48"/>
        <v>0</v>
      </c>
      <c r="Z61" s="1">
        <f t="shared" si="48"/>
        <v>0</v>
      </c>
      <c r="AA61" s="48">
        <f t="shared" si="48"/>
        <v>0</v>
      </c>
    </row>
    <row r="62" spans="1:27" ht="15" thickBot="1" x14ac:dyDescent="0.35">
      <c r="A62" s="3" t="s">
        <v>52</v>
      </c>
      <c r="B62" s="17">
        <v>1</v>
      </c>
      <c r="C62" s="28">
        <v>32</v>
      </c>
      <c r="D62" s="28" t="s">
        <v>26</v>
      </c>
      <c r="E62" s="28">
        <v>3</v>
      </c>
      <c r="F62" s="28">
        <v>3</v>
      </c>
      <c r="G62" s="28">
        <v>27</v>
      </c>
      <c r="H62" s="28">
        <v>23</v>
      </c>
      <c r="I62" s="19"/>
      <c r="J62" s="22"/>
      <c r="K62" s="22"/>
      <c r="L62" s="22"/>
      <c r="M62" s="19"/>
      <c r="N62" s="22"/>
      <c r="O62" s="22"/>
      <c r="P62" s="21"/>
      <c r="Q62" s="22"/>
      <c r="R62" s="1"/>
      <c r="T62" s="33" t="s">
        <v>59</v>
      </c>
      <c r="U62" s="37" t="s">
        <v>26</v>
      </c>
      <c r="V62" s="49">
        <f t="shared" ref="V62:AA62" si="49">COUNTIFS($A3:$A367,$T57,C3:C367,"DI")</f>
        <v>0</v>
      </c>
      <c r="W62" s="49">
        <f t="shared" si="49"/>
        <v>31</v>
      </c>
      <c r="X62" s="49">
        <f t="shared" si="49"/>
        <v>0</v>
      </c>
      <c r="Y62" s="49">
        <f t="shared" si="49"/>
        <v>0</v>
      </c>
      <c r="Z62" s="49">
        <f t="shared" si="49"/>
        <v>31</v>
      </c>
      <c r="AA62" s="50">
        <f t="shared" si="49"/>
        <v>0</v>
      </c>
    </row>
    <row r="63" spans="1:27" x14ac:dyDescent="0.3">
      <c r="A63" s="3" t="s">
        <v>52</v>
      </c>
      <c r="B63" s="17">
        <v>2</v>
      </c>
      <c r="C63" s="28">
        <v>13</v>
      </c>
      <c r="D63" s="28" t="s">
        <v>26</v>
      </c>
      <c r="E63" s="28">
        <v>1</v>
      </c>
      <c r="F63" s="28">
        <v>2</v>
      </c>
      <c r="G63" s="28">
        <v>11</v>
      </c>
      <c r="H63" s="28">
        <v>3</v>
      </c>
      <c r="I63" s="19"/>
      <c r="J63" s="22"/>
      <c r="K63" s="22"/>
      <c r="L63" s="22"/>
      <c r="M63" s="19"/>
      <c r="N63" s="22"/>
      <c r="O63" s="22"/>
      <c r="P63" s="21"/>
      <c r="Q63" s="22"/>
      <c r="R63" s="1"/>
      <c r="T63" s="33" t="s">
        <v>60</v>
      </c>
      <c r="U63" s="31" t="s">
        <v>28</v>
      </c>
      <c r="V63" s="46">
        <f t="shared" ref="V63:AA63" si="50">COUNTIFS($A3:$A367,$T63,C3:C367,"&lt;=50")</f>
        <v>30</v>
      </c>
      <c r="W63" s="46">
        <f t="shared" si="50"/>
        <v>13</v>
      </c>
      <c r="X63" s="46">
        <f t="shared" si="50"/>
        <v>30</v>
      </c>
      <c r="Y63" s="46">
        <f t="shared" si="50"/>
        <v>30</v>
      </c>
      <c r="Z63" s="46">
        <f t="shared" si="50"/>
        <v>0</v>
      </c>
      <c r="AA63" s="47">
        <f t="shared" si="50"/>
        <v>16</v>
      </c>
    </row>
    <row r="64" spans="1:27" x14ac:dyDescent="0.3">
      <c r="A64" s="3" t="s">
        <v>52</v>
      </c>
      <c r="B64" s="17">
        <v>3</v>
      </c>
      <c r="C64" s="28">
        <v>27</v>
      </c>
      <c r="D64" s="28" t="s">
        <v>26</v>
      </c>
      <c r="E64" s="28">
        <v>2</v>
      </c>
      <c r="F64" s="28">
        <v>4</v>
      </c>
      <c r="G64" s="28">
        <v>28</v>
      </c>
      <c r="H64" s="28">
        <v>22</v>
      </c>
      <c r="I64" s="19"/>
      <c r="J64" s="22"/>
      <c r="K64" s="22"/>
      <c r="L64" s="22"/>
      <c r="M64" s="19"/>
      <c r="N64" s="22"/>
      <c r="O64" s="22"/>
      <c r="P64" s="21"/>
      <c r="Q64" s="22"/>
      <c r="R64" s="1"/>
      <c r="T64" s="33" t="s">
        <v>60</v>
      </c>
      <c r="U64" s="32" t="s">
        <v>29</v>
      </c>
      <c r="V64" s="1">
        <f t="shared" ref="V64:AA64" si="51">COUNTIFS($A3:$A367,$T63,C3:C367,"&gt;=51",C3:C367,"&lt;=100")</f>
        <v>0</v>
      </c>
      <c r="W64" s="1">
        <f t="shared" si="51"/>
        <v>0</v>
      </c>
      <c r="X64" s="1">
        <f t="shared" si="51"/>
        <v>0</v>
      </c>
      <c r="Y64" s="1">
        <f t="shared" si="51"/>
        <v>0</v>
      </c>
      <c r="Z64" s="1">
        <f t="shared" si="51"/>
        <v>0</v>
      </c>
      <c r="AA64" s="48">
        <f t="shared" si="51"/>
        <v>0</v>
      </c>
    </row>
    <row r="65" spans="1:27" x14ac:dyDescent="0.3">
      <c r="A65" s="3" t="s">
        <v>52</v>
      </c>
      <c r="B65" s="17">
        <v>4</v>
      </c>
      <c r="C65" s="28">
        <v>35</v>
      </c>
      <c r="D65" s="28" t="s">
        <v>26</v>
      </c>
      <c r="E65" s="28">
        <v>2</v>
      </c>
      <c r="F65" s="28">
        <v>4</v>
      </c>
      <c r="G65" s="28">
        <v>36</v>
      </c>
      <c r="H65" s="28">
        <v>27</v>
      </c>
      <c r="I65" s="19"/>
      <c r="J65" s="22"/>
      <c r="K65" s="22"/>
      <c r="L65" s="22"/>
      <c r="M65" s="19"/>
      <c r="N65" s="22"/>
      <c r="O65" s="22"/>
      <c r="P65" s="21"/>
      <c r="Q65" s="22"/>
      <c r="R65" s="1"/>
      <c r="T65" s="33" t="s">
        <v>60</v>
      </c>
      <c r="U65" s="34" t="s">
        <v>33</v>
      </c>
      <c r="V65" s="1">
        <f t="shared" ref="V65:AA65" si="52">COUNTIFS($A3:$A367,$T63,C3:C367,"&gt;=101",C3:C367,"&lt;=150")</f>
        <v>0</v>
      </c>
      <c r="W65" s="1">
        <f t="shared" si="52"/>
        <v>0</v>
      </c>
      <c r="X65" s="1">
        <f t="shared" si="52"/>
        <v>0</v>
      </c>
      <c r="Y65" s="1">
        <f t="shared" si="52"/>
        <v>0</v>
      </c>
      <c r="Z65" s="1">
        <f t="shared" si="52"/>
        <v>0</v>
      </c>
      <c r="AA65" s="48">
        <f t="shared" si="52"/>
        <v>0</v>
      </c>
    </row>
    <row r="66" spans="1:27" x14ac:dyDescent="0.3">
      <c r="A66" s="3" t="s">
        <v>52</v>
      </c>
      <c r="B66" s="17">
        <v>5</v>
      </c>
      <c r="C66" s="28">
        <v>10</v>
      </c>
      <c r="D66" s="28" t="s">
        <v>26</v>
      </c>
      <c r="E66" s="28">
        <v>1</v>
      </c>
      <c r="F66" s="28">
        <v>1</v>
      </c>
      <c r="G66" s="28">
        <v>11</v>
      </c>
      <c r="H66" s="28">
        <v>6</v>
      </c>
      <c r="I66" s="19"/>
      <c r="J66" s="22"/>
      <c r="K66" s="22"/>
      <c r="L66" s="22"/>
      <c r="M66" s="19"/>
      <c r="N66" s="22"/>
      <c r="O66" s="22"/>
      <c r="P66" s="21"/>
      <c r="Q66" s="22"/>
      <c r="R66" s="1"/>
      <c r="T66" s="33" t="s">
        <v>60</v>
      </c>
      <c r="U66" s="35" t="s">
        <v>34</v>
      </c>
      <c r="V66" s="1">
        <f>COUNTIFS($A3:$A367,$T63,C3:C367,"&gt;=151",$C3:$C367,"&lt;=200")</f>
        <v>0</v>
      </c>
      <c r="W66" s="1">
        <f>COUNTIFS($A3:$A367,$T63,D3:D367,"&gt;=151",$D3:$D367,"&lt;=200")</f>
        <v>0</v>
      </c>
      <c r="X66" s="1">
        <f>COUNTIFS($A3:$A367,$T63,E3:E367,"&gt;=151",$E3:$E367,"&lt;=200")</f>
        <v>0</v>
      </c>
      <c r="Y66" s="1">
        <f>COUNTIFS($A3:$A367,$T63,F3:F367,"&gt;=151",$F3:$F367,"&lt;=200")</f>
        <v>0</v>
      </c>
      <c r="Z66" s="1">
        <f>COUNTIFS($A3:$A367,$T63,G3:G367,"&gt;=151",$G3:$G367,"&lt;=200")</f>
        <v>0</v>
      </c>
      <c r="AA66" s="48">
        <f>COUNTIFS($A3:$A367,$T63,H3:H367,"&gt;=151",$H3:$H367,"&lt;=200")</f>
        <v>0</v>
      </c>
    </row>
    <row r="67" spans="1:27" x14ac:dyDescent="0.3">
      <c r="A67" s="3" t="s">
        <v>52</v>
      </c>
      <c r="B67" s="17">
        <v>6</v>
      </c>
      <c r="C67" s="28">
        <v>39</v>
      </c>
      <c r="D67" s="28" t="s">
        <v>26</v>
      </c>
      <c r="E67" s="28">
        <v>2</v>
      </c>
      <c r="F67" s="28">
        <v>2</v>
      </c>
      <c r="G67" s="28">
        <v>18</v>
      </c>
      <c r="H67" s="28">
        <v>24</v>
      </c>
      <c r="I67" s="19"/>
      <c r="J67" s="22"/>
      <c r="K67" s="22"/>
      <c r="L67" s="22"/>
      <c r="M67" s="19"/>
      <c r="N67" s="22"/>
      <c r="O67" s="22"/>
      <c r="P67" s="21"/>
      <c r="Q67" s="22"/>
      <c r="R67" s="1"/>
      <c r="T67" s="33" t="s">
        <v>60</v>
      </c>
      <c r="U67" s="36" t="s">
        <v>36</v>
      </c>
      <c r="V67" s="1">
        <f t="shared" ref="V67:AA67" si="53">COUNTIFS($A3:$A367,$T63,C3:C367,"&gt;=200")</f>
        <v>0</v>
      </c>
      <c r="W67" s="1">
        <f t="shared" si="53"/>
        <v>0</v>
      </c>
      <c r="X67" s="1">
        <f t="shared" si="53"/>
        <v>0</v>
      </c>
      <c r="Y67" s="1">
        <f t="shared" si="53"/>
        <v>0</v>
      </c>
      <c r="Z67" s="1">
        <f t="shared" si="53"/>
        <v>0</v>
      </c>
      <c r="AA67" s="48">
        <f t="shared" si="53"/>
        <v>0</v>
      </c>
    </row>
    <row r="68" spans="1:27" ht="15" thickBot="1" x14ac:dyDescent="0.35">
      <c r="A68" s="3" t="s">
        <v>52</v>
      </c>
      <c r="B68" s="17">
        <v>7</v>
      </c>
      <c r="C68" s="28">
        <v>37</v>
      </c>
      <c r="D68" s="28" t="s">
        <v>26</v>
      </c>
      <c r="E68" s="28">
        <v>2</v>
      </c>
      <c r="F68" s="28">
        <v>3</v>
      </c>
      <c r="G68" s="28">
        <v>19</v>
      </c>
      <c r="H68" s="28">
        <v>28</v>
      </c>
      <c r="I68" s="19"/>
      <c r="J68" s="22"/>
      <c r="K68" s="22"/>
      <c r="L68" s="22"/>
      <c r="M68" s="19"/>
      <c r="N68" s="22"/>
      <c r="O68" s="22"/>
      <c r="P68" s="21"/>
      <c r="Q68" s="22"/>
      <c r="R68" s="1"/>
      <c r="T68" s="33" t="s">
        <v>60</v>
      </c>
      <c r="U68" s="37" t="s">
        <v>26</v>
      </c>
      <c r="V68" s="49">
        <f t="shared" ref="V68:AA68" si="54">COUNTIFS($A3:$A367,$T63,C3:C367,"DI")</f>
        <v>0</v>
      </c>
      <c r="W68" s="49">
        <f t="shared" si="54"/>
        <v>17</v>
      </c>
      <c r="X68" s="49">
        <f t="shared" si="54"/>
        <v>0</v>
      </c>
      <c r="Y68" s="49">
        <f t="shared" si="54"/>
        <v>0</v>
      </c>
      <c r="Z68" s="49">
        <f t="shared" si="54"/>
        <v>30</v>
      </c>
      <c r="AA68" s="50">
        <f t="shared" si="54"/>
        <v>14</v>
      </c>
    </row>
    <row r="69" spans="1:27" x14ac:dyDescent="0.3">
      <c r="A69" s="3" t="s">
        <v>52</v>
      </c>
      <c r="B69" s="17">
        <v>8</v>
      </c>
      <c r="C69" s="28">
        <v>39</v>
      </c>
      <c r="D69" s="28" t="s">
        <v>26</v>
      </c>
      <c r="E69" s="28">
        <v>2</v>
      </c>
      <c r="F69" s="28">
        <v>4</v>
      </c>
      <c r="G69" s="28">
        <v>27</v>
      </c>
      <c r="H69" s="28">
        <v>19</v>
      </c>
      <c r="I69" s="19"/>
      <c r="J69" s="22"/>
      <c r="K69" s="22"/>
      <c r="L69" s="22"/>
      <c r="M69" s="19"/>
      <c r="N69" s="22"/>
      <c r="O69" s="22"/>
      <c r="P69" s="21"/>
      <c r="Q69" s="22"/>
      <c r="R69" s="1"/>
      <c r="T69" s="33" t="s">
        <v>61</v>
      </c>
      <c r="U69" s="31" t="s">
        <v>28</v>
      </c>
      <c r="V69" s="46">
        <f t="shared" ref="V69:AA69" si="55">COUNTIFS($A3:$A367,$T69,C3:C367,"&lt;=50")</f>
        <v>31</v>
      </c>
      <c r="W69" s="46">
        <f t="shared" si="55"/>
        <v>0</v>
      </c>
      <c r="X69" s="46">
        <f t="shared" si="55"/>
        <v>31</v>
      </c>
      <c r="Y69" s="46">
        <f t="shared" si="55"/>
        <v>31</v>
      </c>
      <c r="Z69" s="46">
        <f t="shared" si="55"/>
        <v>0</v>
      </c>
      <c r="AA69" s="47">
        <f t="shared" si="55"/>
        <v>16</v>
      </c>
    </row>
    <row r="70" spans="1:27" x14ac:dyDescent="0.3">
      <c r="A70" s="3" t="s">
        <v>52</v>
      </c>
      <c r="B70" s="17">
        <v>9</v>
      </c>
      <c r="C70" s="28">
        <v>37</v>
      </c>
      <c r="D70" s="28" t="s">
        <v>26</v>
      </c>
      <c r="E70" s="28">
        <v>2</v>
      </c>
      <c r="F70" s="28">
        <v>3</v>
      </c>
      <c r="G70" s="28">
        <v>33</v>
      </c>
      <c r="H70" s="28">
        <v>26</v>
      </c>
      <c r="I70" s="19"/>
      <c r="J70" s="22"/>
      <c r="K70" s="22"/>
      <c r="L70" s="22"/>
      <c r="M70" s="19"/>
      <c r="N70" s="22"/>
      <c r="O70" s="22"/>
      <c r="P70" s="21"/>
      <c r="Q70" s="22"/>
      <c r="R70" s="1"/>
      <c r="T70" s="33" t="s">
        <v>61</v>
      </c>
      <c r="U70" s="32" t="s">
        <v>29</v>
      </c>
      <c r="V70" s="1">
        <f t="shared" ref="V70:AA70" si="56">COUNTIFS($A3:$A367,$T69,C3:C367,"&gt;=51",C3:C367,"&lt;=100")</f>
        <v>0</v>
      </c>
      <c r="W70" s="1">
        <f t="shared" si="56"/>
        <v>0</v>
      </c>
      <c r="X70" s="1">
        <f t="shared" si="56"/>
        <v>0</v>
      </c>
      <c r="Y70" s="1">
        <f t="shared" si="56"/>
        <v>0</v>
      </c>
      <c r="Z70" s="1">
        <f t="shared" si="56"/>
        <v>0</v>
      </c>
      <c r="AA70" s="48">
        <f t="shared" si="56"/>
        <v>7</v>
      </c>
    </row>
    <row r="71" spans="1:27" x14ac:dyDescent="0.3">
      <c r="A71" s="3" t="s">
        <v>52</v>
      </c>
      <c r="B71" s="17">
        <v>10</v>
      </c>
      <c r="C71" s="28">
        <v>34</v>
      </c>
      <c r="D71" s="28" t="s">
        <v>26</v>
      </c>
      <c r="E71" s="28">
        <v>3</v>
      </c>
      <c r="F71" s="28">
        <v>3</v>
      </c>
      <c r="G71" s="28">
        <v>33</v>
      </c>
      <c r="H71" s="28">
        <v>25</v>
      </c>
      <c r="I71" s="19"/>
      <c r="J71" s="22"/>
      <c r="K71" s="22"/>
      <c r="L71" s="22"/>
      <c r="M71" s="19"/>
      <c r="N71" s="22"/>
      <c r="O71" s="22"/>
      <c r="P71" s="21"/>
      <c r="Q71" s="22"/>
      <c r="R71" s="1"/>
      <c r="T71" s="33" t="s">
        <v>61</v>
      </c>
      <c r="U71" s="34" t="s">
        <v>33</v>
      </c>
      <c r="V71" s="1">
        <f t="shared" ref="V71:AA71" si="57">COUNTIFS($A3:$A367,$T69,C3:C367,"&gt;=101",C3:C367,"&lt;=150")</f>
        <v>0</v>
      </c>
      <c r="W71" s="1">
        <f t="shared" si="57"/>
        <v>0</v>
      </c>
      <c r="X71" s="1">
        <f t="shared" si="57"/>
        <v>0</v>
      </c>
      <c r="Y71" s="1">
        <f t="shared" si="57"/>
        <v>0</v>
      </c>
      <c r="Z71" s="1">
        <f t="shared" si="57"/>
        <v>0</v>
      </c>
      <c r="AA71" s="48">
        <f t="shared" si="57"/>
        <v>0</v>
      </c>
    </row>
    <row r="72" spans="1:27" x14ac:dyDescent="0.3">
      <c r="A72" s="3" t="s">
        <v>52</v>
      </c>
      <c r="B72" s="17">
        <v>11</v>
      </c>
      <c r="C72" s="28">
        <v>36</v>
      </c>
      <c r="D72" s="28" t="s">
        <v>26</v>
      </c>
      <c r="E72" s="28">
        <v>3</v>
      </c>
      <c r="F72" s="28">
        <v>5</v>
      </c>
      <c r="G72" s="28">
        <v>35</v>
      </c>
      <c r="H72" s="28">
        <v>31</v>
      </c>
      <c r="I72" s="19"/>
      <c r="J72" s="22"/>
      <c r="K72" s="22"/>
      <c r="L72" s="22"/>
      <c r="M72" s="19"/>
      <c r="N72" s="22"/>
      <c r="O72" s="22"/>
      <c r="P72" s="21"/>
      <c r="Q72" s="22"/>
      <c r="R72" s="1"/>
      <c r="T72" s="33" t="s">
        <v>61</v>
      </c>
      <c r="U72" s="35" t="s">
        <v>34</v>
      </c>
      <c r="V72" s="1">
        <f>COUNTIFS($A3:$A367,$T69,C3:C367,"&gt;=151",$C3:$C367,"&lt;=200")</f>
        <v>0</v>
      </c>
      <c r="W72" s="1">
        <f>COUNTIFS($A3:$A367,$T69,D3:D367,"&gt;=151",$D3:$D367,"&lt;=200")</f>
        <v>0</v>
      </c>
      <c r="X72" s="1">
        <f>COUNTIFS($A3:$A367,$T69,E3:E367,"&gt;=151",$E3:$E367,"&lt;=200")</f>
        <v>0</v>
      </c>
      <c r="Y72" s="1">
        <f>COUNTIFS($A3:$A367,$T69,F3:F367,"&gt;=151",$F3:$F367,"&lt;=200")</f>
        <v>0</v>
      </c>
      <c r="Z72" s="1">
        <f>COUNTIFS($A3:$A367,$T69,G3:G367,"&gt;=151",$G3:$G367,"&lt;=200")</f>
        <v>0</v>
      </c>
      <c r="AA72" s="48">
        <f>COUNTIFS($A3:$A367,$T69,H3:H367,"&gt;=151",$H3:$H367,"&lt;=200")</f>
        <v>0</v>
      </c>
    </row>
    <row r="73" spans="1:27" x14ac:dyDescent="0.3">
      <c r="A73" s="3" t="s">
        <v>52</v>
      </c>
      <c r="B73" s="17">
        <v>12</v>
      </c>
      <c r="C73" s="28">
        <v>31</v>
      </c>
      <c r="D73" s="28" t="s">
        <v>26</v>
      </c>
      <c r="E73" s="28">
        <v>4</v>
      </c>
      <c r="F73" s="28">
        <v>5</v>
      </c>
      <c r="G73" s="28">
        <v>36</v>
      </c>
      <c r="H73" s="28">
        <v>41</v>
      </c>
      <c r="I73" s="19"/>
      <c r="J73" s="22"/>
      <c r="K73" s="22"/>
      <c r="L73" s="22"/>
      <c r="M73" s="19"/>
      <c r="N73" s="22"/>
      <c r="O73" s="22"/>
      <c r="P73" s="21"/>
      <c r="Q73" s="22"/>
      <c r="R73" s="1"/>
      <c r="T73" s="33" t="s">
        <v>61</v>
      </c>
      <c r="U73" s="36" t="s">
        <v>36</v>
      </c>
      <c r="V73" s="1">
        <f t="shared" ref="V73:AA73" si="58">COUNTIFS($A3:$A367,$T69,C3:C367,"&gt;=200")</f>
        <v>0</v>
      </c>
      <c r="W73" s="1">
        <f t="shared" si="58"/>
        <v>0</v>
      </c>
      <c r="X73" s="1">
        <f t="shared" si="58"/>
        <v>0</v>
      </c>
      <c r="Y73" s="1">
        <f t="shared" si="58"/>
        <v>0</v>
      </c>
      <c r="Z73" s="1">
        <f t="shared" si="58"/>
        <v>0</v>
      </c>
      <c r="AA73" s="48">
        <f t="shared" si="58"/>
        <v>0</v>
      </c>
    </row>
    <row r="74" spans="1:27" ht="15" thickBot="1" x14ac:dyDescent="0.35">
      <c r="A74" s="3" t="s">
        <v>52</v>
      </c>
      <c r="B74" s="17">
        <v>13</v>
      </c>
      <c r="C74" s="28">
        <v>12</v>
      </c>
      <c r="D74" s="28" t="s">
        <v>26</v>
      </c>
      <c r="E74" s="28">
        <v>2</v>
      </c>
      <c r="F74" s="28">
        <v>2</v>
      </c>
      <c r="G74" s="28">
        <v>16</v>
      </c>
      <c r="H74" s="28">
        <v>21</v>
      </c>
      <c r="I74" s="19"/>
      <c r="J74" s="22"/>
      <c r="K74" s="22"/>
      <c r="L74" s="22"/>
      <c r="M74" s="19"/>
      <c r="N74" s="22"/>
      <c r="O74" s="22"/>
      <c r="P74" s="21"/>
      <c r="Q74" s="22"/>
      <c r="R74" s="1"/>
      <c r="T74" s="33" t="s">
        <v>61</v>
      </c>
      <c r="U74" s="37" t="s">
        <v>26</v>
      </c>
      <c r="V74" s="49">
        <f t="shared" ref="V74:AA74" si="59">COUNTIFS($A3:$A367,$T69,C3:C367,"DI")</f>
        <v>0</v>
      </c>
      <c r="W74" s="49">
        <f t="shared" si="59"/>
        <v>31</v>
      </c>
      <c r="X74" s="49">
        <f t="shared" si="59"/>
        <v>0</v>
      </c>
      <c r="Y74" s="49">
        <f t="shared" si="59"/>
        <v>0</v>
      </c>
      <c r="Z74" s="49">
        <f t="shared" si="59"/>
        <v>31</v>
      </c>
      <c r="AA74" s="50">
        <f t="shared" si="59"/>
        <v>8</v>
      </c>
    </row>
    <row r="75" spans="1:27" x14ac:dyDescent="0.3">
      <c r="A75" s="3" t="s">
        <v>52</v>
      </c>
      <c r="B75" s="17">
        <v>14</v>
      </c>
      <c r="C75" s="28">
        <v>44</v>
      </c>
      <c r="D75" s="28" t="s">
        <v>26</v>
      </c>
      <c r="E75" s="28">
        <v>3</v>
      </c>
      <c r="F75" s="28">
        <v>3</v>
      </c>
      <c r="G75" s="28">
        <v>74</v>
      </c>
      <c r="H75" s="28">
        <v>42</v>
      </c>
      <c r="I75" s="19"/>
      <c r="J75" s="22"/>
      <c r="K75" s="22"/>
      <c r="L75" s="22"/>
      <c r="M75" s="19"/>
      <c r="N75" s="22"/>
      <c r="O75" s="22"/>
      <c r="P75" s="21"/>
      <c r="Q75" s="22"/>
      <c r="R75" s="1"/>
      <c r="V75">
        <f>SUM(V3:V74)</f>
        <v>365</v>
      </c>
      <c r="W75">
        <f t="shared" ref="W75:AA75" si="60">SUM(W3:W74)</f>
        <v>365</v>
      </c>
      <c r="X75">
        <f t="shared" si="60"/>
        <v>365</v>
      </c>
      <c r="Y75">
        <f t="shared" si="60"/>
        <v>365</v>
      </c>
      <c r="Z75">
        <f t="shared" si="60"/>
        <v>365</v>
      </c>
      <c r="AA75">
        <f t="shared" si="60"/>
        <v>365</v>
      </c>
    </row>
    <row r="76" spans="1:27" x14ac:dyDescent="0.3">
      <c r="A76" s="3" t="s">
        <v>52</v>
      </c>
      <c r="B76" s="17">
        <v>15</v>
      </c>
      <c r="C76" s="28">
        <v>8</v>
      </c>
      <c r="D76" s="28" t="s">
        <v>26</v>
      </c>
      <c r="E76" s="28">
        <v>1</v>
      </c>
      <c r="F76" s="28">
        <v>2</v>
      </c>
      <c r="G76" s="28">
        <v>44</v>
      </c>
      <c r="H76" s="28">
        <v>21</v>
      </c>
      <c r="I76" s="19"/>
      <c r="J76" s="22"/>
      <c r="K76" s="22"/>
      <c r="L76" s="22"/>
      <c r="M76" s="19"/>
      <c r="N76" s="22"/>
      <c r="O76" s="22"/>
      <c r="P76" s="21"/>
      <c r="Q76" s="22"/>
      <c r="R76" s="1"/>
    </row>
    <row r="77" spans="1:27" x14ac:dyDescent="0.3">
      <c r="A77" s="3" t="s">
        <v>52</v>
      </c>
      <c r="B77" s="17">
        <v>16</v>
      </c>
      <c r="C77" s="28">
        <v>26</v>
      </c>
      <c r="D77" s="28" t="s">
        <v>26</v>
      </c>
      <c r="E77" s="28">
        <v>4</v>
      </c>
      <c r="F77" s="28">
        <v>4</v>
      </c>
      <c r="G77" s="28">
        <v>40</v>
      </c>
      <c r="H77" s="28">
        <v>47</v>
      </c>
      <c r="I77" s="19"/>
      <c r="J77" s="22"/>
      <c r="K77" s="22"/>
      <c r="L77" s="22"/>
      <c r="M77" s="19"/>
      <c r="N77" s="22"/>
      <c r="O77" s="22"/>
      <c r="P77" s="21"/>
      <c r="Q77" s="22"/>
      <c r="R77" s="1"/>
    </row>
    <row r="78" spans="1:27" x14ac:dyDescent="0.3">
      <c r="A78" s="3" t="s">
        <v>52</v>
      </c>
      <c r="B78" s="17">
        <v>17</v>
      </c>
      <c r="C78" s="28">
        <v>42</v>
      </c>
      <c r="D78" s="28" t="s">
        <v>26</v>
      </c>
      <c r="E78" s="28">
        <v>3</v>
      </c>
      <c r="F78" s="28">
        <v>2</v>
      </c>
      <c r="G78" s="28">
        <v>93</v>
      </c>
      <c r="H78" s="28">
        <v>49</v>
      </c>
      <c r="I78" s="19"/>
      <c r="J78" s="22"/>
      <c r="K78" s="22"/>
      <c r="L78" s="22"/>
      <c r="M78" s="19"/>
      <c r="N78" s="22"/>
      <c r="O78" s="22"/>
      <c r="P78" s="21"/>
      <c r="Q78" s="22"/>
      <c r="R78" s="1"/>
    </row>
    <row r="79" spans="1:27" x14ac:dyDescent="0.3">
      <c r="A79" s="3" t="s">
        <v>52</v>
      </c>
      <c r="B79" s="17">
        <v>18</v>
      </c>
      <c r="C79" s="28">
        <v>34</v>
      </c>
      <c r="D79" s="28" t="s">
        <v>26</v>
      </c>
      <c r="E79" s="28">
        <v>3</v>
      </c>
      <c r="F79" s="28">
        <v>3</v>
      </c>
      <c r="G79" s="28">
        <v>46</v>
      </c>
      <c r="H79" s="28">
        <v>35</v>
      </c>
      <c r="I79" s="19"/>
      <c r="J79" s="22"/>
      <c r="K79" s="22"/>
      <c r="L79" s="22"/>
      <c r="M79" s="19"/>
      <c r="N79" s="22"/>
      <c r="O79" s="22"/>
      <c r="P79" s="21"/>
      <c r="Q79" s="22"/>
      <c r="R79" s="1"/>
    </row>
    <row r="80" spans="1:27" x14ac:dyDescent="0.3">
      <c r="A80" s="3" t="s">
        <v>52</v>
      </c>
      <c r="B80" s="17">
        <v>19</v>
      </c>
      <c r="C80" s="28">
        <v>29</v>
      </c>
      <c r="D80" s="28" t="s">
        <v>26</v>
      </c>
      <c r="E80" s="28">
        <v>9</v>
      </c>
      <c r="F80" s="28">
        <v>3</v>
      </c>
      <c r="G80" s="28">
        <v>87</v>
      </c>
      <c r="H80" s="28">
        <v>71</v>
      </c>
      <c r="I80" s="19"/>
      <c r="J80" s="22"/>
      <c r="K80" s="22"/>
      <c r="L80" s="22"/>
      <c r="M80" s="19"/>
      <c r="N80" s="22"/>
      <c r="O80" s="22"/>
      <c r="P80" s="21"/>
      <c r="Q80" s="22"/>
      <c r="R80" s="1"/>
    </row>
    <row r="81" spans="1:18" x14ac:dyDescent="0.3">
      <c r="A81" s="3" t="s">
        <v>52</v>
      </c>
      <c r="B81" s="17">
        <v>20</v>
      </c>
      <c r="C81" s="28">
        <v>49</v>
      </c>
      <c r="D81" s="28" t="s">
        <v>26</v>
      </c>
      <c r="E81" s="28">
        <v>3</v>
      </c>
      <c r="F81" s="28">
        <v>4</v>
      </c>
      <c r="G81" s="28">
        <v>29</v>
      </c>
      <c r="H81" s="28">
        <v>19</v>
      </c>
      <c r="I81" s="19"/>
      <c r="J81" s="22"/>
      <c r="K81" s="22"/>
      <c r="L81" s="22"/>
      <c r="M81" s="19"/>
      <c r="N81" s="22"/>
      <c r="O81" s="22"/>
      <c r="P81" s="21"/>
      <c r="Q81" s="22"/>
      <c r="R81" s="1"/>
    </row>
    <row r="82" spans="1:18" x14ac:dyDescent="0.3">
      <c r="A82" s="3" t="s">
        <v>52</v>
      </c>
      <c r="B82" s="17">
        <v>21</v>
      </c>
      <c r="C82" s="28">
        <v>49</v>
      </c>
      <c r="D82" s="28" t="s">
        <v>26</v>
      </c>
      <c r="E82" s="28">
        <v>3</v>
      </c>
      <c r="F82" s="28">
        <v>4</v>
      </c>
      <c r="G82" s="28">
        <v>29</v>
      </c>
      <c r="H82" s="28">
        <v>29</v>
      </c>
      <c r="I82" s="19"/>
      <c r="J82" s="22"/>
      <c r="K82" s="22"/>
      <c r="L82" s="22"/>
      <c r="M82" s="19"/>
      <c r="N82" s="22"/>
      <c r="O82" s="22"/>
      <c r="P82" s="21"/>
      <c r="Q82" s="22"/>
      <c r="R82" s="1"/>
    </row>
    <row r="83" spans="1:18" x14ac:dyDescent="0.3">
      <c r="A83" s="3" t="s">
        <v>52</v>
      </c>
      <c r="B83" s="17">
        <v>22</v>
      </c>
      <c r="C83" s="28">
        <v>45</v>
      </c>
      <c r="D83" s="28" t="s">
        <v>26</v>
      </c>
      <c r="E83" s="28">
        <v>4</v>
      </c>
      <c r="F83" s="28">
        <v>5</v>
      </c>
      <c r="G83" s="28">
        <v>40</v>
      </c>
      <c r="H83" s="28">
        <v>33</v>
      </c>
      <c r="I83" s="19"/>
      <c r="J83" s="22"/>
      <c r="K83" s="22"/>
      <c r="L83" s="22"/>
      <c r="M83" s="19"/>
      <c r="N83" s="22"/>
      <c r="O83" s="22"/>
      <c r="P83" s="21"/>
      <c r="Q83" s="22"/>
      <c r="R83" s="1"/>
    </row>
    <row r="84" spans="1:18" x14ac:dyDescent="0.3">
      <c r="A84" s="3" t="s">
        <v>52</v>
      </c>
      <c r="B84" s="17">
        <v>23</v>
      </c>
      <c r="C84" s="28">
        <v>43</v>
      </c>
      <c r="D84" s="28" t="s">
        <v>26</v>
      </c>
      <c r="E84" s="28">
        <v>4</v>
      </c>
      <c r="F84" s="28">
        <v>2</v>
      </c>
      <c r="G84" s="28">
        <v>25</v>
      </c>
      <c r="H84" s="28">
        <v>43</v>
      </c>
      <c r="I84" s="19"/>
      <c r="J84" s="22"/>
      <c r="K84" s="22"/>
      <c r="L84" s="22"/>
      <c r="M84" s="19"/>
      <c r="N84" s="22"/>
      <c r="O84" s="22"/>
      <c r="P84" s="21"/>
      <c r="Q84" s="22"/>
      <c r="R84" s="1"/>
    </row>
    <row r="85" spans="1:18" x14ac:dyDescent="0.3">
      <c r="A85" s="3" t="s">
        <v>52</v>
      </c>
      <c r="B85" s="17">
        <v>24</v>
      </c>
      <c r="C85" s="28">
        <v>12</v>
      </c>
      <c r="D85" s="28" t="s">
        <v>26</v>
      </c>
      <c r="E85" s="28">
        <v>2</v>
      </c>
      <c r="F85" s="28">
        <v>1</v>
      </c>
      <c r="G85" s="28">
        <v>29</v>
      </c>
      <c r="H85" s="28">
        <v>22</v>
      </c>
      <c r="I85" s="28"/>
      <c r="J85" s="22"/>
      <c r="K85" s="22"/>
      <c r="L85" s="22"/>
      <c r="M85" s="19"/>
      <c r="N85" s="22"/>
      <c r="O85" s="22"/>
      <c r="P85" s="21"/>
      <c r="Q85" s="22"/>
      <c r="R85" s="1"/>
    </row>
    <row r="86" spans="1:18" x14ac:dyDescent="0.3">
      <c r="A86" s="3" t="s">
        <v>52</v>
      </c>
      <c r="B86" s="17">
        <v>25</v>
      </c>
      <c r="C86" s="28">
        <v>40</v>
      </c>
      <c r="D86" s="28" t="s">
        <v>26</v>
      </c>
      <c r="E86" s="28">
        <v>4</v>
      </c>
      <c r="F86" s="28">
        <v>3</v>
      </c>
      <c r="G86" s="28">
        <v>45</v>
      </c>
      <c r="H86" s="28">
        <v>33</v>
      </c>
      <c r="I86" s="19"/>
      <c r="J86" s="22"/>
      <c r="K86" s="22"/>
      <c r="L86" s="22"/>
      <c r="M86" s="19"/>
      <c r="N86" s="22"/>
      <c r="O86" s="22"/>
      <c r="P86" s="21"/>
      <c r="Q86" s="22"/>
      <c r="R86" s="1"/>
    </row>
    <row r="87" spans="1:18" x14ac:dyDescent="0.3">
      <c r="A87" s="3" t="s">
        <v>52</v>
      </c>
      <c r="B87" s="17">
        <v>26</v>
      </c>
      <c r="C87" s="28">
        <v>44</v>
      </c>
      <c r="D87" s="28" t="s">
        <v>26</v>
      </c>
      <c r="E87" s="28">
        <v>4</v>
      </c>
      <c r="F87" s="28">
        <v>3</v>
      </c>
      <c r="G87" s="28">
        <v>50</v>
      </c>
      <c r="H87" s="28">
        <v>25</v>
      </c>
      <c r="I87" s="19"/>
      <c r="J87" s="22"/>
      <c r="K87" s="22"/>
      <c r="L87" s="22"/>
      <c r="M87" s="19"/>
      <c r="N87" s="22"/>
      <c r="O87" s="22"/>
      <c r="P87" s="21"/>
      <c r="Q87" s="22"/>
      <c r="R87" s="1"/>
    </row>
    <row r="88" spans="1:18" x14ac:dyDescent="0.3">
      <c r="A88" s="3" t="s">
        <v>52</v>
      </c>
      <c r="B88" s="17">
        <v>27</v>
      </c>
      <c r="C88" s="28">
        <v>13</v>
      </c>
      <c r="D88" s="28" t="s">
        <v>26</v>
      </c>
      <c r="E88" s="28">
        <v>2</v>
      </c>
      <c r="F88" s="28">
        <v>1</v>
      </c>
      <c r="G88" s="28">
        <v>20</v>
      </c>
      <c r="H88" s="28">
        <v>17</v>
      </c>
      <c r="I88" s="19"/>
      <c r="J88" s="22"/>
      <c r="K88" s="22"/>
      <c r="L88" s="22"/>
      <c r="M88" s="19"/>
      <c r="N88" s="22"/>
      <c r="O88" s="22"/>
      <c r="P88" s="21"/>
      <c r="Q88" s="22"/>
      <c r="R88" s="1"/>
    </row>
    <row r="89" spans="1:18" x14ac:dyDescent="0.3">
      <c r="A89" s="3" t="s">
        <v>52</v>
      </c>
      <c r="B89" s="17">
        <v>28</v>
      </c>
      <c r="C89" s="28">
        <v>17</v>
      </c>
      <c r="D89" s="28" t="s">
        <v>26</v>
      </c>
      <c r="E89" s="28">
        <v>1</v>
      </c>
      <c r="F89" s="28">
        <v>1</v>
      </c>
      <c r="G89" s="28">
        <v>16</v>
      </c>
      <c r="H89" s="28">
        <v>9</v>
      </c>
      <c r="I89" s="19"/>
      <c r="J89" s="22"/>
      <c r="K89" s="22"/>
      <c r="L89" s="22"/>
      <c r="M89" s="19"/>
      <c r="N89" s="22"/>
      <c r="O89" s="22"/>
      <c r="P89" s="21"/>
      <c r="Q89" s="22"/>
      <c r="R89" s="1"/>
    </row>
    <row r="90" spans="1:18" x14ac:dyDescent="0.3">
      <c r="A90" s="3" t="s">
        <v>52</v>
      </c>
      <c r="B90" s="17">
        <v>29</v>
      </c>
      <c r="C90" s="28">
        <v>10</v>
      </c>
      <c r="D90" s="28" t="s">
        <v>26</v>
      </c>
      <c r="E90" s="28">
        <v>1</v>
      </c>
      <c r="F90" s="28">
        <v>1</v>
      </c>
      <c r="G90" s="28">
        <v>9</v>
      </c>
      <c r="H90" s="28">
        <v>3</v>
      </c>
      <c r="I90" s="19"/>
      <c r="J90" s="22"/>
      <c r="K90" s="22"/>
      <c r="L90" s="22"/>
      <c r="M90" s="19"/>
      <c r="N90" s="22"/>
      <c r="O90" s="22"/>
      <c r="P90" s="21"/>
      <c r="Q90" s="22"/>
      <c r="R90" s="1"/>
    </row>
    <row r="91" spans="1:18" x14ac:dyDescent="0.3">
      <c r="A91" s="3" t="s">
        <v>52</v>
      </c>
      <c r="B91" s="17">
        <v>30</v>
      </c>
      <c r="C91" s="28">
        <v>31</v>
      </c>
      <c r="D91" s="28" t="s">
        <v>26</v>
      </c>
      <c r="E91" s="28">
        <v>3</v>
      </c>
      <c r="F91" s="28">
        <v>3</v>
      </c>
      <c r="G91" s="28">
        <v>21</v>
      </c>
      <c r="H91" s="28">
        <v>16</v>
      </c>
      <c r="I91" s="19"/>
      <c r="J91" s="22"/>
      <c r="K91" s="22"/>
      <c r="L91" s="22"/>
      <c r="M91" s="19"/>
      <c r="N91" s="22"/>
      <c r="O91" s="22"/>
      <c r="P91" s="21"/>
      <c r="Q91" s="22"/>
      <c r="R91" s="1"/>
    </row>
    <row r="92" spans="1:18" x14ac:dyDescent="0.3">
      <c r="A92" s="3" t="s">
        <v>52</v>
      </c>
      <c r="B92" s="17">
        <v>31</v>
      </c>
      <c r="C92" s="28">
        <v>34</v>
      </c>
      <c r="D92" s="28" t="s">
        <v>26</v>
      </c>
      <c r="E92" s="28">
        <v>4</v>
      </c>
      <c r="F92" s="28">
        <v>4</v>
      </c>
      <c r="G92" s="28">
        <v>46</v>
      </c>
      <c r="H92" s="28">
        <v>35</v>
      </c>
      <c r="I92" s="19"/>
      <c r="J92" s="22"/>
      <c r="K92" s="22"/>
      <c r="L92" s="22"/>
      <c r="M92" s="19"/>
      <c r="N92" s="22"/>
      <c r="O92" s="22"/>
      <c r="P92" s="21"/>
      <c r="Q92" s="22"/>
      <c r="R92" s="1"/>
    </row>
    <row r="93" spans="1:18" x14ac:dyDescent="0.3">
      <c r="A93" s="6" t="s">
        <v>53</v>
      </c>
      <c r="B93" s="17">
        <v>1</v>
      </c>
      <c r="C93" s="28">
        <v>53</v>
      </c>
      <c r="D93" s="28" t="s">
        <v>26</v>
      </c>
      <c r="E93" s="28">
        <v>5</v>
      </c>
      <c r="F93" s="28">
        <v>3</v>
      </c>
      <c r="G93" s="28">
        <v>26</v>
      </c>
      <c r="H93" s="28">
        <v>21</v>
      </c>
      <c r="I93" s="19"/>
      <c r="J93" s="22"/>
      <c r="K93" s="22"/>
      <c r="L93" s="22"/>
      <c r="M93" s="19"/>
      <c r="N93" s="22"/>
      <c r="O93" s="22"/>
      <c r="P93" s="21"/>
      <c r="Q93" s="22"/>
      <c r="R93" s="1"/>
    </row>
    <row r="94" spans="1:18" x14ac:dyDescent="0.3">
      <c r="A94" s="6" t="s">
        <v>53</v>
      </c>
      <c r="B94" s="17">
        <v>2</v>
      </c>
      <c r="C94" s="28">
        <v>39</v>
      </c>
      <c r="D94" s="28" t="s">
        <v>26</v>
      </c>
      <c r="E94" s="28">
        <v>3</v>
      </c>
      <c r="F94" s="28">
        <v>3</v>
      </c>
      <c r="G94" s="28">
        <v>27</v>
      </c>
      <c r="H94" s="28">
        <v>19</v>
      </c>
      <c r="I94" s="19"/>
      <c r="J94" s="22"/>
      <c r="K94" s="22"/>
      <c r="L94" s="22"/>
      <c r="M94" s="19"/>
      <c r="N94" s="22"/>
      <c r="O94" s="22"/>
      <c r="P94" s="21"/>
      <c r="Q94" s="22"/>
      <c r="R94" s="1"/>
    </row>
    <row r="95" spans="1:18" x14ac:dyDescent="0.3">
      <c r="A95" s="6" t="s">
        <v>53</v>
      </c>
      <c r="B95" s="17">
        <v>3</v>
      </c>
      <c r="C95" s="28">
        <v>15</v>
      </c>
      <c r="D95" s="28" t="s">
        <v>26</v>
      </c>
      <c r="E95" s="28">
        <v>1</v>
      </c>
      <c r="F95" s="28">
        <v>0</v>
      </c>
      <c r="G95" s="28">
        <v>7</v>
      </c>
      <c r="H95" s="28">
        <v>3</v>
      </c>
      <c r="I95" s="19"/>
      <c r="J95" s="22"/>
      <c r="K95" s="22"/>
      <c r="L95" s="22"/>
      <c r="M95" s="19"/>
      <c r="N95" s="22"/>
      <c r="O95" s="22"/>
      <c r="P95" s="21"/>
      <c r="Q95" s="22"/>
      <c r="R95" s="1"/>
    </row>
    <row r="96" spans="1:18" x14ac:dyDescent="0.3">
      <c r="A96" s="6" t="s">
        <v>53</v>
      </c>
      <c r="B96" s="17">
        <v>4</v>
      </c>
      <c r="C96" s="28">
        <v>35</v>
      </c>
      <c r="D96" s="28" t="s">
        <v>26</v>
      </c>
      <c r="E96" s="28">
        <v>3</v>
      </c>
      <c r="F96" s="28">
        <v>2</v>
      </c>
      <c r="G96" s="28">
        <v>19</v>
      </c>
      <c r="H96" s="28">
        <v>9</v>
      </c>
      <c r="I96" s="19"/>
      <c r="J96" s="22"/>
      <c r="K96" s="22"/>
      <c r="L96" s="22"/>
      <c r="M96" s="19"/>
      <c r="N96" s="22"/>
      <c r="O96" s="22"/>
      <c r="P96" s="21"/>
      <c r="Q96" s="22"/>
      <c r="R96" s="1"/>
    </row>
    <row r="97" spans="1:18" x14ac:dyDescent="0.3">
      <c r="A97" s="6" t="s">
        <v>53</v>
      </c>
      <c r="B97" s="17">
        <v>5</v>
      </c>
      <c r="C97" s="28">
        <v>36</v>
      </c>
      <c r="D97" s="28" t="s">
        <v>26</v>
      </c>
      <c r="E97" s="28">
        <v>5</v>
      </c>
      <c r="F97" s="28">
        <v>3</v>
      </c>
      <c r="G97" s="28">
        <v>26</v>
      </c>
      <c r="H97" s="28">
        <v>19</v>
      </c>
      <c r="I97" s="19"/>
      <c r="J97" s="22"/>
      <c r="K97" s="22"/>
      <c r="L97" s="22"/>
      <c r="M97" s="19"/>
      <c r="N97" s="22"/>
      <c r="O97" s="22"/>
      <c r="P97" s="21"/>
      <c r="Q97" s="22"/>
      <c r="R97" s="1"/>
    </row>
    <row r="98" spans="1:18" x14ac:dyDescent="0.3">
      <c r="A98" s="6" t="s">
        <v>53</v>
      </c>
      <c r="B98" s="17">
        <v>6</v>
      </c>
      <c r="C98" s="28">
        <v>35</v>
      </c>
      <c r="D98" s="28" t="s">
        <v>26</v>
      </c>
      <c r="E98" s="28">
        <v>5</v>
      </c>
      <c r="F98" s="28">
        <v>3</v>
      </c>
      <c r="G98" s="28">
        <v>32</v>
      </c>
      <c r="H98" s="28">
        <v>21</v>
      </c>
      <c r="I98" s="19"/>
      <c r="J98" s="22"/>
      <c r="K98" s="22"/>
      <c r="L98" s="22"/>
      <c r="M98" s="19"/>
      <c r="N98" s="22"/>
      <c r="O98" s="22"/>
      <c r="P98" s="21"/>
      <c r="Q98" s="22"/>
      <c r="R98" s="1"/>
    </row>
    <row r="99" spans="1:18" x14ac:dyDescent="0.3">
      <c r="A99" s="6" t="s">
        <v>53</v>
      </c>
      <c r="B99" s="17">
        <v>7</v>
      </c>
      <c r="C99" s="28">
        <v>35</v>
      </c>
      <c r="D99" s="28" t="s">
        <v>26</v>
      </c>
      <c r="E99" s="28">
        <v>4</v>
      </c>
      <c r="F99" s="28">
        <v>3</v>
      </c>
      <c r="G99" s="28">
        <v>46</v>
      </c>
      <c r="H99" s="28">
        <v>40</v>
      </c>
      <c r="I99" s="19"/>
      <c r="J99" s="22"/>
      <c r="K99" s="22"/>
      <c r="L99" s="22"/>
      <c r="M99" s="19"/>
      <c r="N99" s="22"/>
      <c r="O99" s="22"/>
      <c r="P99" s="21"/>
      <c r="Q99" s="22"/>
      <c r="R99" s="1"/>
    </row>
    <row r="100" spans="1:18" x14ac:dyDescent="0.3">
      <c r="A100" s="6" t="s">
        <v>53</v>
      </c>
      <c r="B100" s="17">
        <v>8</v>
      </c>
      <c r="C100" s="28">
        <v>28</v>
      </c>
      <c r="D100" s="28" t="s">
        <v>26</v>
      </c>
      <c r="E100" s="28">
        <v>5</v>
      </c>
      <c r="F100" s="28">
        <v>5</v>
      </c>
      <c r="G100" s="28">
        <v>53</v>
      </c>
      <c r="H100" s="28">
        <v>50</v>
      </c>
      <c r="I100" s="28"/>
      <c r="J100" s="22"/>
      <c r="K100" s="22"/>
      <c r="L100" s="22"/>
      <c r="M100" s="19"/>
      <c r="N100" s="22"/>
      <c r="O100" s="22"/>
      <c r="P100" s="21"/>
      <c r="Q100" s="22"/>
      <c r="R100" s="1"/>
    </row>
    <row r="101" spans="1:18" x14ac:dyDescent="0.3">
      <c r="A101" s="6" t="s">
        <v>53</v>
      </c>
      <c r="B101" s="17">
        <v>9</v>
      </c>
      <c r="C101" s="28">
        <v>34</v>
      </c>
      <c r="D101" s="28" t="s">
        <v>26</v>
      </c>
      <c r="E101" s="28">
        <v>4</v>
      </c>
      <c r="F101" s="28">
        <v>4</v>
      </c>
      <c r="G101" s="28">
        <v>37</v>
      </c>
      <c r="H101" s="28">
        <v>46</v>
      </c>
      <c r="I101" s="19"/>
      <c r="J101" s="22"/>
      <c r="K101" s="22"/>
      <c r="L101" s="22"/>
      <c r="M101" s="19"/>
      <c r="N101" s="22"/>
      <c r="O101" s="22"/>
      <c r="P101" s="21"/>
      <c r="Q101" s="22"/>
      <c r="R101" s="1"/>
    </row>
    <row r="102" spans="1:18" x14ac:dyDescent="0.3">
      <c r="A102" s="6" t="s">
        <v>53</v>
      </c>
      <c r="B102" s="17">
        <v>10</v>
      </c>
      <c r="C102" s="28">
        <v>16</v>
      </c>
      <c r="D102" s="28" t="s">
        <v>26</v>
      </c>
      <c r="E102" s="28">
        <v>2</v>
      </c>
      <c r="F102" s="28">
        <v>1</v>
      </c>
      <c r="G102" s="28">
        <v>20</v>
      </c>
      <c r="H102" s="28">
        <v>9</v>
      </c>
      <c r="I102" s="19"/>
      <c r="J102" s="22"/>
      <c r="K102" s="22"/>
      <c r="L102" s="22"/>
      <c r="M102" s="19"/>
      <c r="N102" s="22"/>
      <c r="O102" s="22"/>
      <c r="P102" s="21"/>
      <c r="Q102" s="22"/>
      <c r="R102" s="1"/>
    </row>
    <row r="103" spans="1:18" x14ac:dyDescent="0.3">
      <c r="A103" s="6" t="s">
        <v>53</v>
      </c>
      <c r="B103" s="17">
        <v>11</v>
      </c>
      <c r="C103" s="28">
        <v>48</v>
      </c>
      <c r="D103" s="28" t="s">
        <v>26</v>
      </c>
      <c r="E103" s="28">
        <v>4</v>
      </c>
      <c r="F103" s="28">
        <v>4</v>
      </c>
      <c r="G103" s="28">
        <v>29</v>
      </c>
      <c r="H103" s="28">
        <v>33</v>
      </c>
      <c r="I103" s="19"/>
      <c r="J103" s="22"/>
      <c r="K103" s="22"/>
      <c r="L103" s="22"/>
      <c r="M103" s="19"/>
      <c r="N103" s="22"/>
      <c r="O103" s="22"/>
      <c r="P103" s="21"/>
      <c r="Q103" s="22"/>
      <c r="R103" s="1"/>
    </row>
    <row r="104" spans="1:18" x14ac:dyDescent="0.3">
      <c r="A104" s="6" t="s">
        <v>53</v>
      </c>
      <c r="B104" s="17">
        <v>12</v>
      </c>
      <c r="C104" s="28">
        <v>34</v>
      </c>
      <c r="D104" s="28" t="s">
        <v>26</v>
      </c>
      <c r="E104" s="28">
        <v>5</v>
      </c>
      <c r="F104" s="28">
        <v>4</v>
      </c>
      <c r="G104" s="28">
        <v>42</v>
      </c>
      <c r="H104" s="28">
        <v>59</v>
      </c>
      <c r="I104" s="19"/>
      <c r="J104" s="22"/>
      <c r="K104" s="22"/>
      <c r="L104" s="22"/>
      <c r="M104" s="19"/>
      <c r="N104" s="22"/>
      <c r="O104" s="22"/>
      <c r="P104" s="21"/>
      <c r="Q104" s="22"/>
      <c r="R104" s="1"/>
    </row>
    <row r="105" spans="1:18" x14ac:dyDescent="0.3">
      <c r="A105" s="6" t="s">
        <v>53</v>
      </c>
      <c r="B105" s="17">
        <v>13</v>
      </c>
      <c r="C105" s="28">
        <v>35</v>
      </c>
      <c r="D105" s="28" t="s">
        <v>26</v>
      </c>
      <c r="E105" s="28">
        <v>5</v>
      </c>
      <c r="F105" s="28">
        <v>4</v>
      </c>
      <c r="G105" s="28">
        <v>37</v>
      </c>
      <c r="H105" s="28">
        <v>45</v>
      </c>
      <c r="I105" s="19"/>
      <c r="J105" s="22"/>
      <c r="K105" s="22"/>
      <c r="L105" s="22"/>
      <c r="M105" s="19"/>
      <c r="N105" s="22"/>
      <c r="O105" s="22"/>
      <c r="P105" s="21"/>
      <c r="Q105" s="22"/>
      <c r="R105" s="1"/>
    </row>
    <row r="106" spans="1:18" x14ac:dyDescent="0.3">
      <c r="A106" s="6" t="s">
        <v>53</v>
      </c>
      <c r="B106" s="17">
        <v>14</v>
      </c>
      <c r="C106" s="28">
        <v>26</v>
      </c>
      <c r="D106" s="28" t="s">
        <v>26</v>
      </c>
      <c r="E106" s="28">
        <v>4</v>
      </c>
      <c r="F106" s="28">
        <v>3</v>
      </c>
      <c r="G106" s="28">
        <v>37</v>
      </c>
      <c r="H106" s="28">
        <v>51</v>
      </c>
      <c r="I106" s="19"/>
      <c r="J106" s="22"/>
      <c r="K106" s="22"/>
      <c r="L106" s="22"/>
      <c r="M106" s="19"/>
      <c r="N106" s="22"/>
      <c r="O106" s="22"/>
      <c r="P106" s="21"/>
      <c r="Q106" s="22"/>
      <c r="R106" s="1"/>
    </row>
    <row r="107" spans="1:18" x14ac:dyDescent="0.3">
      <c r="A107" s="6" t="s">
        <v>53</v>
      </c>
      <c r="B107" s="17">
        <v>15</v>
      </c>
      <c r="C107" s="28">
        <v>29</v>
      </c>
      <c r="D107" s="28" t="s">
        <v>26</v>
      </c>
      <c r="E107" s="28">
        <v>5</v>
      </c>
      <c r="F107" s="28">
        <v>4</v>
      </c>
      <c r="G107" s="28">
        <v>37</v>
      </c>
      <c r="H107" s="28">
        <v>55</v>
      </c>
      <c r="I107" s="19"/>
      <c r="J107" s="22"/>
      <c r="K107" s="22"/>
      <c r="L107" s="22"/>
      <c r="M107" s="19"/>
      <c r="N107" s="22"/>
      <c r="O107" s="22"/>
      <c r="P107" s="21"/>
      <c r="Q107" s="22"/>
      <c r="R107" s="1"/>
    </row>
    <row r="108" spans="1:18" x14ac:dyDescent="0.3">
      <c r="A108" s="6" t="s">
        <v>53</v>
      </c>
      <c r="B108" s="17">
        <v>16</v>
      </c>
      <c r="C108" s="28">
        <v>22</v>
      </c>
      <c r="D108" s="28" t="s">
        <v>26</v>
      </c>
      <c r="E108" s="28">
        <v>5</v>
      </c>
      <c r="F108" s="28">
        <v>5</v>
      </c>
      <c r="G108" s="28">
        <v>23</v>
      </c>
      <c r="H108" s="28">
        <v>23</v>
      </c>
      <c r="I108" s="19"/>
      <c r="J108" s="22"/>
      <c r="K108" s="22"/>
      <c r="L108" s="22"/>
      <c r="M108" s="19"/>
      <c r="N108" s="22"/>
      <c r="O108" s="22"/>
      <c r="P108" s="21"/>
      <c r="Q108" s="22"/>
      <c r="R108" s="1"/>
    </row>
    <row r="109" spans="1:18" x14ac:dyDescent="0.3">
      <c r="A109" s="6" t="s">
        <v>53</v>
      </c>
      <c r="B109" s="17">
        <v>17</v>
      </c>
      <c r="C109" s="28">
        <v>12</v>
      </c>
      <c r="D109" s="28" t="s">
        <v>26</v>
      </c>
      <c r="E109" s="28">
        <v>2</v>
      </c>
      <c r="F109" s="28">
        <v>1</v>
      </c>
      <c r="G109" s="28">
        <v>9</v>
      </c>
      <c r="H109" s="28">
        <v>9</v>
      </c>
      <c r="I109" s="19"/>
      <c r="J109" s="22"/>
      <c r="K109" s="22"/>
      <c r="L109" s="22"/>
      <c r="M109" s="19"/>
      <c r="N109" s="22"/>
      <c r="O109" s="22"/>
      <c r="P109" s="21"/>
      <c r="Q109" s="22"/>
      <c r="R109" s="1"/>
    </row>
    <row r="110" spans="1:18" x14ac:dyDescent="0.3">
      <c r="A110" s="6" t="s">
        <v>53</v>
      </c>
      <c r="B110" s="17">
        <v>18</v>
      </c>
      <c r="C110" s="28">
        <v>29</v>
      </c>
      <c r="D110" s="28" t="s">
        <v>26</v>
      </c>
      <c r="E110" s="28">
        <v>4</v>
      </c>
      <c r="F110" s="28">
        <v>3</v>
      </c>
      <c r="G110" s="28">
        <v>12</v>
      </c>
      <c r="H110" s="28">
        <v>7</v>
      </c>
      <c r="I110" s="19"/>
      <c r="J110" s="22"/>
      <c r="K110" s="22"/>
      <c r="L110" s="22"/>
      <c r="M110" s="19"/>
      <c r="N110" s="22"/>
      <c r="O110" s="22"/>
      <c r="P110" s="21"/>
      <c r="Q110" s="22"/>
      <c r="R110" s="1"/>
    </row>
    <row r="111" spans="1:18" x14ac:dyDescent="0.3">
      <c r="A111" s="6" t="s">
        <v>53</v>
      </c>
      <c r="B111" s="17">
        <v>19</v>
      </c>
      <c r="C111" s="28">
        <v>33</v>
      </c>
      <c r="D111" s="28" t="s">
        <v>26</v>
      </c>
      <c r="E111" s="28">
        <v>4</v>
      </c>
      <c r="F111" s="28">
        <v>3</v>
      </c>
      <c r="G111" s="28">
        <v>18</v>
      </c>
      <c r="H111" s="28">
        <v>10</v>
      </c>
      <c r="I111" s="19"/>
      <c r="J111" s="22"/>
      <c r="K111" s="22"/>
      <c r="L111" s="22"/>
      <c r="M111" s="19"/>
      <c r="N111" s="22"/>
      <c r="O111" s="22"/>
      <c r="P111" s="21"/>
      <c r="Q111" s="22"/>
      <c r="R111" s="1"/>
    </row>
    <row r="112" spans="1:18" x14ac:dyDescent="0.3">
      <c r="A112" s="6" t="s">
        <v>53</v>
      </c>
      <c r="B112" s="17">
        <v>20</v>
      </c>
      <c r="C112" s="28">
        <v>41</v>
      </c>
      <c r="D112" s="28" t="s">
        <v>26</v>
      </c>
      <c r="E112" s="28">
        <v>5</v>
      </c>
      <c r="F112" s="28">
        <v>4</v>
      </c>
      <c r="G112" s="28">
        <v>25</v>
      </c>
      <c r="H112" s="28">
        <v>18</v>
      </c>
      <c r="I112" s="19"/>
      <c r="J112" s="22"/>
      <c r="K112" s="22"/>
      <c r="L112" s="22"/>
      <c r="M112" s="19"/>
      <c r="N112" s="22"/>
      <c r="O112" s="22"/>
      <c r="P112" s="21"/>
      <c r="Q112" s="22"/>
      <c r="R112" s="1"/>
    </row>
    <row r="113" spans="1:18" x14ac:dyDescent="0.3">
      <c r="A113" s="6" t="s">
        <v>53</v>
      </c>
      <c r="B113" s="17">
        <v>21</v>
      </c>
      <c r="C113" s="28">
        <v>46</v>
      </c>
      <c r="D113" s="28" t="s">
        <v>26</v>
      </c>
      <c r="E113" s="28">
        <v>5</v>
      </c>
      <c r="F113" s="28">
        <v>4</v>
      </c>
      <c r="G113" s="28">
        <v>22</v>
      </c>
      <c r="H113" s="28">
        <v>13</v>
      </c>
      <c r="I113" s="19"/>
      <c r="J113" s="22"/>
      <c r="K113" s="22"/>
      <c r="L113" s="22"/>
      <c r="M113" s="19"/>
      <c r="N113" s="22"/>
      <c r="O113" s="22"/>
      <c r="P113" s="21"/>
      <c r="Q113" s="22"/>
      <c r="R113" s="1"/>
    </row>
    <row r="114" spans="1:18" x14ac:dyDescent="0.3">
      <c r="A114" s="6" t="s">
        <v>53</v>
      </c>
      <c r="B114" s="17">
        <v>22</v>
      </c>
      <c r="C114" s="28">
        <v>41</v>
      </c>
      <c r="D114" s="28" t="s">
        <v>26</v>
      </c>
      <c r="E114" s="28">
        <v>5</v>
      </c>
      <c r="F114" s="28">
        <v>5</v>
      </c>
      <c r="G114" s="28">
        <v>30</v>
      </c>
      <c r="H114" s="28">
        <v>31</v>
      </c>
      <c r="I114" s="19"/>
      <c r="J114" s="22"/>
      <c r="K114" s="22"/>
      <c r="L114" s="22"/>
      <c r="M114" s="19"/>
      <c r="N114" s="22"/>
      <c r="O114" s="22"/>
      <c r="P114" s="21"/>
      <c r="Q114" s="22"/>
      <c r="R114" s="1"/>
    </row>
    <row r="115" spans="1:18" x14ac:dyDescent="0.3">
      <c r="A115" s="6" t="s">
        <v>53</v>
      </c>
      <c r="B115" s="17">
        <v>23</v>
      </c>
      <c r="C115" s="28">
        <v>32</v>
      </c>
      <c r="D115" s="28" t="s">
        <v>26</v>
      </c>
      <c r="E115" s="28">
        <v>5</v>
      </c>
      <c r="F115" s="28">
        <v>4</v>
      </c>
      <c r="G115" s="28">
        <v>34</v>
      </c>
      <c r="H115" s="28">
        <v>28</v>
      </c>
      <c r="I115" s="19"/>
      <c r="J115" s="22"/>
      <c r="K115" s="22"/>
      <c r="L115" s="22"/>
      <c r="M115" s="19"/>
      <c r="N115" s="22"/>
      <c r="O115" s="22"/>
      <c r="P115" s="21"/>
      <c r="Q115" s="22"/>
      <c r="R115" s="1"/>
    </row>
    <row r="116" spans="1:18" x14ac:dyDescent="0.3">
      <c r="A116" s="6" t="s">
        <v>53</v>
      </c>
      <c r="B116" s="17">
        <v>24</v>
      </c>
      <c r="C116" s="28">
        <v>5</v>
      </c>
      <c r="D116" s="28" t="s">
        <v>26</v>
      </c>
      <c r="E116" s="28">
        <v>2</v>
      </c>
      <c r="F116" s="28">
        <v>2</v>
      </c>
      <c r="G116" s="28">
        <v>27</v>
      </c>
      <c r="H116" s="28">
        <v>25</v>
      </c>
      <c r="I116" s="19"/>
      <c r="J116" s="22"/>
      <c r="K116" s="22"/>
      <c r="L116" s="22"/>
      <c r="M116" s="19"/>
      <c r="N116" s="22"/>
      <c r="O116" s="22"/>
      <c r="P116" s="21"/>
      <c r="Q116" s="22"/>
      <c r="R116" s="1"/>
    </row>
    <row r="117" spans="1:18" x14ac:dyDescent="0.3">
      <c r="A117" s="6" t="s">
        <v>53</v>
      </c>
      <c r="B117" s="17">
        <v>25</v>
      </c>
      <c r="C117" s="28">
        <v>45</v>
      </c>
      <c r="D117" s="28" t="s">
        <v>26</v>
      </c>
      <c r="E117" s="28">
        <v>4</v>
      </c>
      <c r="F117" s="28">
        <v>3</v>
      </c>
      <c r="G117" s="28">
        <v>21</v>
      </c>
      <c r="H117" s="28">
        <v>19</v>
      </c>
      <c r="I117" s="19"/>
      <c r="J117" s="22"/>
      <c r="K117" s="22"/>
      <c r="L117" s="22"/>
      <c r="M117" s="19"/>
      <c r="N117" s="22"/>
      <c r="O117" s="22"/>
      <c r="P117" s="21"/>
      <c r="Q117" s="22"/>
      <c r="R117" s="1"/>
    </row>
    <row r="118" spans="1:18" x14ac:dyDescent="0.3">
      <c r="A118" s="6" t="s">
        <v>53</v>
      </c>
      <c r="B118" s="17">
        <v>26</v>
      </c>
      <c r="C118" s="28">
        <v>38</v>
      </c>
      <c r="D118" s="28" t="s">
        <v>26</v>
      </c>
      <c r="E118" s="28">
        <v>5</v>
      </c>
      <c r="F118" s="28">
        <v>5</v>
      </c>
      <c r="G118" s="28" t="s">
        <v>26</v>
      </c>
      <c r="H118" s="28">
        <v>63</v>
      </c>
      <c r="I118" s="19"/>
      <c r="J118" s="22"/>
      <c r="K118" s="22"/>
      <c r="L118" s="22"/>
      <c r="M118" s="19"/>
      <c r="N118" s="22"/>
      <c r="O118" s="22"/>
      <c r="P118" s="21"/>
      <c r="Q118" s="22"/>
      <c r="R118" s="1"/>
    </row>
    <row r="119" spans="1:18" x14ac:dyDescent="0.3">
      <c r="A119" s="6" t="s">
        <v>53</v>
      </c>
      <c r="B119" s="17">
        <v>27</v>
      </c>
      <c r="C119" s="28">
        <v>11</v>
      </c>
      <c r="D119" s="28" t="s">
        <v>26</v>
      </c>
      <c r="E119" s="28">
        <v>3</v>
      </c>
      <c r="F119" s="28">
        <v>2</v>
      </c>
      <c r="G119" s="28">
        <v>18</v>
      </c>
      <c r="H119" s="28">
        <v>25</v>
      </c>
      <c r="I119" s="19"/>
      <c r="J119" s="22"/>
      <c r="K119" s="22"/>
      <c r="L119" s="22"/>
      <c r="M119" s="19"/>
      <c r="N119" s="22"/>
      <c r="O119" s="22"/>
      <c r="P119" s="21"/>
      <c r="Q119" s="22"/>
      <c r="R119" s="1"/>
    </row>
    <row r="120" spans="1:18" x14ac:dyDescent="0.3">
      <c r="A120" s="6" t="s">
        <v>53</v>
      </c>
      <c r="B120" s="17">
        <v>28</v>
      </c>
      <c r="C120" s="28">
        <v>25</v>
      </c>
      <c r="D120" s="28" t="s">
        <v>26</v>
      </c>
      <c r="E120" s="28">
        <v>5</v>
      </c>
      <c r="F120" s="28">
        <v>4</v>
      </c>
      <c r="G120" s="28">
        <v>35</v>
      </c>
      <c r="H120" s="28">
        <v>71</v>
      </c>
      <c r="I120" s="19"/>
      <c r="J120" s="22"/>
      <c r="K120" s="22"/>
      <c r="L120" s="22"/>
      <c r="M120" s="19"/>
      <c r="N120" s="22"/>
      <c r="O120" s="22"/>
      <c r="P120" s="21"/>
      <c r="Q120" s="22"/>
      <c r="R120" s="1"/>
    </row>
    <row r="121" spans="1:18" x14ac:dyDescent="0.3">
      <c r="A121" s="6" t="s">
        <v>53</v>
      </c>
      <c r="B121" s="17">
        <v>29</v>
      </c>
      <c r="C121" s="28">
        <v>41</v>
      </c>
      <c r="D121" s="28" t="s">
        <v>26</v>
      </c>
      <c r="E121" s="28">
        <v>5</v>
      </c>
      <c r="F121" s="28">
        <v>4</v>
      </c>
      <c r="G121" s="28">
        <v>20</v>
      </c>
      <c r="H121" s="28">
        <v>26</v>
      </c>
      <c r="I121" s="19"/>
      <c r="J121" s="22"/>
      <c r="K121" s="22"/>
      <c r="L121" s="22"/>
      <c r="M121" s="19"/>
      <c r="N121" s="22"/>
      <c r="O121" s="22"/>
      <c r="P121" s="21"/>
      <c r="Q121" s="22"/>
      <c r="R121" s="1"/>
    </row>
    <row r="122" spans="1:18" x14ac:dyDescent="0.3">
      <c r="A122" s="6" t="s">
        <v>53</v>
      </c>
      <c r="B122" s="17">
        <v>30</v>
      </c>
      <c r="C122" s="28">
        <v>29</v>
      </c>
      <c r="D122" s="28" t="s">
        <v>26</v>
      </c>
      <c r="E122" s="28">
        <v>5</v>
      </c>
      <c r="F122" s="28">
        <v>4</v>
      </c>
      <c r="G122" s="28">
        <v>13</v>
      </c>
      <c r="H122" s="28">
        <v>29</v>
      </c>
      <c r="I122" s="19"/>
      <c r="J122" s="22"/>
      <c r="K122" s="22"/>
      <c r="L122" s="22"/>
      <c r="M122" s="19"/>
      <c r="N122" s="22"/>
      <c r="O122" s="22"/>
      <c r="P122" s="21"/>
      <c r="Q122" s="22"/>
      <c r="R122" s="1"/>
    </row>
    <row r="123" spans="1:18" x14ac:dyDescent="0.3">
      <c r="A123" s="7" t="s">
        <v>54</v>
      </c>
      <c r="B123" s="17">
        <v>1</v>
      </c>
      <c r="C123" s="28">
        <v>32</v>
      </c>
      <c r="D123" s="28" t="s">
        <v>26</v>
      </c>
      <c r="E123" s="28">
        <v>5</v>
      </c>
      <c r="F123" s="28">
        <v>3</v>
      </c>
      <c r="G123" s="28">
        <v>13</v>
      </c>
      <c r="H123" s="28">
        <v>23</v>
      </c>
      <c r="I123" s="28"/>
      <c r="J123" s="22"/>
      <c r="K123" s="22"/>
      <c r="L123" s="23"/>
      <c r="M123" s="19"/>
      <c r="N123" s="23"/>
      <c r="O123" s="23"/>
      <c r="P123" s="23"/>
      <c r="Q123" s="23"/>
      <c r="R123" s="1"/>
    </row>
    <row r="124" spans="1:18" x14ac:dyDescent="0.3">
      <c r="A124" s="7" t="s">
        <v>54</v>
      </c>
      <c r="B124" s="17">
        <v>2</v>
      </c>
      <c r="C124" s="28">
        <v>5</v>
      </c>
      <c r="D124" s="28" t="s">
        <v>26</v>
      </c>
      <c r="E124" s="28">
        <v>2</v>
      </c>
      <c r="F124" s="28">
        <v>2</v>
      </c>
      <c r="G124" s="28">
        <v>12</v>
      </c>
      <c r="H124" s="28">
        <v>13</v>
      </c>
      <c r="I124" s="28"/>
      <c r="J124" s="22"/>
      <c r="K124" s="22"/>
      <c r="L124" s="23"/>
      <c r="M124" s="19"/>
      <c r="N124" s="23"/>
      <c r="O124" s="23"/>
      <c r="P124" s="23"/>
      <c r="Q124" s="23"/>
      <c r="R124" s="1"/>
    </row>
    <row r="125" spans="1:18" x14ac:dyDescent="0.3">
      <c r="A125" s="7" t="s">
        <v>54</v>
      </c>
      <c r="B125" s="17">
        <v>3</v>
      </c>
      <c r="C125" s="28">
        <v>38</v>
      </c>
      <c r="D125" s="28" t="s">
        <v>26</v>
      </c>
      <c r="E125" s="28">
        <v>5</v>
      </c>
      <c r="F125" s="28">
        <v>4</v>
      </c>
      <c r="G125" s="28">
        <v>27</v>
      </c>
      <c r="H125" s="28">
        <v>34</v>
      </c>
      <c r="I125" s="28"/>
      <c r="J125" s="22"/>
      <c r="K125" s="22"/>
      <c r="L125" s="23"/>
      <c r="M125" s="19"/>
      <c r="N125" s="23"/>
      <c r="O125" s="23"/>
      <c r="P125" s="23"/>
      <c r="Q125" s="23"/>
      <c r="R125" s="1"/>
    </row>
    <row r="126" spans="1:18" x14ac:dyDescent="0.3">
      <c r="A126" s="7" t="s">
        <v>54</v>
      </c>
      <c r="B126" s="17">
        <v>4</v>
      </c>
      <c r="C126" s="28">
        <v>35</v>
      </c>
      <c r="D126" s="28" t="s">
        <v>26</v>
      </c>
      <c r="E126" s="28">
        <v>5</v>
      </c>
      <c r="F126" s="28">
        <v>3</v>
      </c>
      <c r="G126" s="28">
        <v>31</v>
      </c>
      <c r="H126" s="28">
        <v>33</v>
      </c>
      <c r="I126" s="28"/>
      <c r="J126" s="22"/>
      <c r="K126" s="22"/>
      <c r="L126" s="23"/>
      <c r="M126" s="19"/>
      <c r="N126" s="23"/>
      <c r="O126" s="23"/>
      <c r="P126" s="23"/>
      <c r="Q126" s="23"/>
      <c r="R126" s="1"/>
    </row>
    <row r="127" spans="1:18" x14ac:dyDescent="0.3">
      <c r="A127" s="7" t="s">
        <v>54</v>
      </c>
      <c r="B127" s="17">
        <v>5</v>
      </c>
      <c r="C127" s="28">
        <v>41</v>
      </c>
      <c r="D127" s="28" t="s">
        <v>26</v>
      </c>
      <c r="E127" s="28">
        <v>5</v>
      </c>
      <c r="F127" s="28">
        <v>3</v>
      </c>
      <c r="G127" s="28">
        <v>19</v>
      </c>
      <c r="H127" s="28">
        <v>19</v>
      </c>
      <c r="I127" s="28"/>
      <c r="J127" s="22"/>
      <c r="K127" s="22"/>
      <c r="L127" s="23"/>
      <c r="M127" s="19"/>
      <c r="N127" s="23"/>
      <c r="O127" s="23"/>
      <c r="P127" s="23"/>
      <c r="Q127" s="23"/>
      <c r="R127" s="1"/>
    </row>
    <row r="128" spans="1:18" x14ac:dyDescent="0.3">
      <c r="A128" s="7" t="s">
        <v>54</v>
      </c>
      <c r="B128" s="17">
        <v>6</v>
      </c>
      <c r="C128" s="28">
        <v>55</v>
      </c>
      <c r="D128" s="28" t="s">
        <v>26</v>
      </c>
      <c r="E128" s="28">
        <v>5</v>
      </c>
      <c r="F128" s="28">
        <v>3</v>
      </c>
      <c r="G128" s="28">
        <v>23</v>
      </c>
      <c r="H128" s="28">
        <v>29</v>
      </c>
      <c r="I128" s="28"/>
      <c r="J128" s="22"/>
      <c r="K128" s="22"/>
      <c r="L128" s="23"/>
      <c r="M128" s="19"/>
      <c r="N128" s="23"/>
      <c r="O128" s="23"/>
      <c r="P128" s="23"/>
      <c r="Q128" s="23"/>
      <c r="R128" s="1"/>
    </row>
    <row r="129" spans="1:18" x14ac:dyDescent="0.3">
      <c r="A129" s="7" t="s">
        <v>54</v>
      </c>
      <c r="B129" s="17">
        <v>7</v>
      </c>
      <c r="C129" s="28">
        <v>36</v>
      </c>
      <c r="D129" s="28" t="s">
        <v>26</v>
      </c>
      <c r="E129" s="28">
        <v>3</v>
      </c>
      <c r="F129" s="28">
        <v>2</v>
      </c>
      <c r="G129" s="28">
        <v>19</v>
      </c>
      <c r="H129" s="28">
        <v>16</v>
      </c>
      <c r="I129" s="28"/>
      <c r="J129" s="22"/>
      <c r="K129" s="22"/>
      <c r="L129" s="23"/>
      <c r="M129" s="19"/>
      <c r="N129" s="23"/>
      <c r="O129" s="23"/>
      <c r="P129" s="23"/>
      <c r="Q129" s="23"/>
      <c r="R129" s="1"/>
    </row>
    <row r="130" spans="1:18" x14ac:dyDescent="0.3">
      <c r="A130" s="7" t="s">
        <v>54</v>
      </c>
      <c r="B130" s="17">
        <v>8</v>
      </c>
      <c r="C130" s="28">
        <v>38</v>
      </c>
      <c r="D130" s="28" t="s">
        <v>26</v>
      </c>
      <c r="E130" s="28">
        <v>6</v>
      </c>
      <c r="F130" s="28">
        <v>4</v>
      </c>
      <c r="G130" s="28">
        <v>30</v>
      </c>
      <c r="H130" s="28">
        <v>42</v>
      </c>
      <c r="I130" s="28"/>
      <c r="J130" s="22"/>
      <c r="K130" s="22"/>
      <c r="L130" s="23"/>
      <c r="M130" s="19"/>
      <c r="N130" s="23"/>
      <c r="O130" s="23"/>
      <c r="P130" s="23"/>
      <c r="Q130" s="23"/>
      <c r="R130" s="1"/>
    </row>
    <row r="131" spans="1:18" x14ac:dyDescent="0.3">
      <c r="A131" s="7" t="s">
        <v>54</v>
      </c>
      <c r="B131" s="17">
        <v>9</v>
      </c>
      <c r="C131" s="28">
        <v>37</v>
      </c>
      <c r="D131" s="28" t="s">
        <v>26</v>
      </c>
      <c r="E131" s="28">
        <v>3</v>
      </c>
      <c r="F131" s="28">
        <v>2</v>
      </c>
      <c r="G131" s="28">
        <v>31</v>
      </c>
      <c r="H131" s="28">
        <v>37</v>
      </c>
      <c r="I131" s="28"/>
      <c r="J131" s="22"/>
      <c r="K131" s="22"/>
      <c r="L131" s="23"/>
      <c r="M131" s="19"/>
      <c r="N131" s="23"/>
      <c r="O131" s="23"/>
      <c r="P131" s="23"/>
      <c r="Q131" s="23"/>
      <c r="R131" s="1"/>
    </row>
    <row r="132" spans="1:18" x14ac:dyDescent="0.3">
      <c r="A132" s="7" t="s">
        <v>54</v>
      </c>
      <c r="B132" s="17">
        <v>10</v>
      </c>
      <c r="C132" s="28">
        <v>27</v>
      </c>
      <c r="D132" s="28" t="s">
        <v>26</v>
      </c>
      <c r="E132" s="28">
        <v>6</v>
      </c>
      <c r="F132" s="28">
        <v>3</v>
      </c>
      <c r="G132" s="28">
        <v>33</v>
      </c>
      <c r="H132" s="28">
        <v>56</v>
      </c>
      <c r="I132" s="28"/>
      <c r="J132" s="22"/>
      <c r="K132" s="22"/>
      <c r="L132" s="23"/>
      <c r="M132" s="19"/>
      <c r="N132" s="23"/>
      <c r="O132" s="23"/>
      <c r="P132" s="23"/>
      <c r="Q132" s="23"/>
      <c r="R132" s="1"/>
    </row>
    <row r="133" spans="1:18" x14ac:dyDescent="0.3">
      <c r="A133" s="7" t="s">
        <v>54</v>
      </c>
      <c r="B133" s="17">
        <v>11</v>
      </c>
      <c r="C133" s="28">
        <v>25</v>
      </c>
      <c r="D133" s="28" t="s">
        <v>26</v>
      </c>
      <c r="E133" s="28">
        <v>6</v>
      </c>
      <c r="F133" s="28">
        <v>5</v>
      </c>
      <c r="G133" s="28">
        <v>26</v>
      </c>
      <c r="H133" s="28">
        <v>46</v>
      </c>
      <c r="I133" s="28"/>
      <c r="J133" s="22"/>
      <c r="K133" s="22"/>
      <c r="L133" s="23"/>
      <c r="M133" s="19"/>
      <c r="N133" s="23"/>
      <c r="O133" s="23"/>
      <c r="P133" s="23"/>
      <c r="Q133" s="23"/>
      <c r="R133" s="1"/>
    </row>
    <row r="134" spans="1:18" x14ac:dyDescent="0.3">
      <c r="A134" s="7" t="s">
        <v>54</v>
      </c>
      <c r="B134" s="17">
        <v>12</v>
      </c>
      <c r="C134" s="28">
        <v>21</v>
      </c>
      <c r="D134" s="28" t="s">
        <v>26</v>
      </c>
      <c r="E134" s="28">
        <v>6</v>
      </c>
      <c r="F134" s="28">
        <v>3</v>
      </c>
      <c r="G134" s="28">
        <v>20</v>
      </c>
      <c r="H134" s="28">
        <v>28</v>
      </c>
      <c r="I134" s="28"/>
      <c r="J134" s="22"/>
      <c r="K134" s="22"/>
      <c r="L134" s="23"/>
      <c r="M134" s="19"/>
      <c r="N134" s="23"/>
      <c r="O134" s="23"/>
      <c r="P134" s="23"/>
      <c r="Q134" s="23"/>
      <c r="R134" s="1"/>
    </row>
    <row r="135" spans="1:18" x14ac:dyDescent="0.3">
      <c r="A135" s="7" t="s">
        <v>54</v>
      </c>
      <c r="B135" s="17">
        <v>13</v>
      </c>
      <c r="C135" s="28">
        <v>24</v>
      </c>
      <c r="D135" s="28" t="s">
        <v>26</v>
      </c>
      <c r="E135" s="28">
        <v>4</v>
      </c>
      <c r="F135" s="28">
        <v>3</v>
      </c>
      <c r="G135" s="28">
        <v>14</v>
      </c>
      <c r="H135" s="28">
        <v>21</v>
      </c>
      <c r="I135" s="28"/>
      <c r="J135" s="22"/>
      <c r="K135" s="22"/>
      <c r="L135" s="23"/>
      <c r="M135" s="19"/>
      <c r="N135" s="23"/>
      <c r="O135" s="23"/>
      <c r="P135" s="23"/>
      <c r="Q135" s="23"/>
      <c r="R135" s="1"/>
    </row>
    <row r="136" spans="1:18" x14ac:dyDescent="0.3">
      <c r="A136" s="7" t="s">
        <v>54</v>
      </c>
      <c r="B136" s="17">
        <v>14</v>
      </c>
      <c r="C136" s="28">
        <v>35</v>
      </c>
      <c r="D136" s="28" t="s">
        <v>26</v>
      </c>
      <c r="E136" s="28">
        <v>5</v>
      </c>
      <c r="F136" s="28">
        <v>4</v>
      </c>
      <c r="G136" s="28">
        <v>20</v>
      </c>
      <c r="H136" s="28">
        <v>36</v>
      </c>
      <c r="I136" s="28"/>
      <c r="J136" s="22"/>
      <c r="K136" s="22"/>
      <c r="L136" s="23"/>
      <c r="M136" s="19"/>
      <c r="N136" s="23"/>
      <c r="O136" s="23"/>
      <c r="P136" s="23"/>
      <c r="Q136" s="23"/>
      <c r="R136" s="1"/>
    </row>
    <row r="137" spans="1:18" x14ac:dyDescent="0.3">
      <c r="A137" s="7" t="s">
        <v>54</v>
      </c>
      <c r="B137" s="17">
        <v>15</v>
      </c>
      <c r="C137" s="28">
        <v>29</v>
      </c>
      <c r="D137" s="28" t="s">
        <v>26</v>
      </c>
      <c r="E137" s="28">
        <v>5</v>
      </c>
      <c r="F137" s="28">
        <v>4</v>
      </c>
      <c r="G137" s="28">
        <v>15</v>
      </c>
      <c r="H137" s="28">
        <v>24</v>
      </c>
      <c r="I137" s="28"/>
      <c r="J137" s="22"/>
      <c r="K137" s="22"/>
      <c r="L137" s="23"/>
      <c r="M137" s="19"/>
      <c r="N137" s="23"/>
      <c r="O137" s="23"/>
      <c r="P137" s="23"/>
      <c r="Q137" s="23"/>
      <c r="R137" s="1"/>
    </row>
    <row r="138" spans="1:18" x14ac:dyDescent="0.3">
      <c r="A138" s="7" t="s">
        <v>54</v>
      </c>
      <c r="B138" s="17">
        <v>16</v>
      </c>
      <c r="C138" s="28">
        <v>9</v>
      </c>
      <c r="D138" s="28" t="s">
        <v>26</v>
      </c>
      <c r="E138" s="28">
        <v>2</v>
      </c>
      <c r="F138" s="28">
        <v>2</v>
      </c>
      <c r="G138" s="28">
        <v>10</v>
      </c>
      <c r="H138" s="28">
        <v>6</v>
      </c>
      <c r="I138" s="28"/>
      <c r="J138" s="22"/>
      <c r="K138" s="22"/>
      <c r="L138" s="23"/>
      <c r="M138" s="19"/>
      <c r="N138" s="23"/>
      <c r="O138" s="23"/>
      <c r="P138" s="23"/>
      <c r="Q138" s="23"/>
      <c r="R138" s="1"/>
    </row>
    <row r="139" spans="1:18" x14ac:dyDescent="0.3">
      <c r="A139" s="7" t="s">
        <v>54</v>
      </c>
      <c r="B139" s="17">
        <v>17</v>
      </c>
      <c r="C139" s="28">
        <v>27</v>
      </c>
      <c r="D139" s="28" t="s">
        <v>26</v>
      </c>
      <c r="E139" s="28">
        <v>5</v>
      </c>
      <c r="F139" s="28">
        <v>4</v>
      </c>
      <c r="G139" s="28">
        <v>32</v>
      </c>
      <c r="H139" s="28">
        <v>48</v>
      </c>
      <c r="I139" s="28"/>
      <c r="J139" s="22"/>
      <c r="K139" s="22"/>
      <c r="L139" s="23"/>
      <c r="M139" s="19"/>
      <c r="N139" s="23"/>
      <c r="O139" s="23"/>
      <c r="P139" s="23"/>
      <c r="Q139" s="23"/>
      <c r="R139" s="1"/>
    </row>
    <row r="140" spans="1:18" x14ac:dyDescent="0.3">
      <c r="A140" s="7" t="s">
        <v>54</v>
      </c>
      <c r="B140" s="17">
        <v>18</v>
      </c>
      <c r="C140" s="28">
        <v>40</v>
      </c>
      <c r="D140" s="28" t="s">
        <v>26</v>
      </c>
      <c r="E140" s="28">
        <v>5</v>
      </c>
      <c r="F140" s="28">
        <v>4</v>
      </c>
      <c r="G140" s="28">
        <v>36</v>
      </c>
      <c r="H140" s="28">
        <v>31</v>
      </c>
      <c r="I140" s="28"/>
      <c r="J140" s="22"/>
      <c r="K140" s="22"/>
      <c r="L140" s="23"/>
      <c r="M140" s="19"/>
      <c r="N140" s="23"/>
      <c r="O140" s="23"/>
      <c r="P140" s="23"/>
      <c r="Q140" s="23"/>
      <c r="R140" s="1"/>
    </row>
    <row r="141" spans="1:18" x14ac:dyDescent="0.3">
      <c r="A141" s="7" t="s">
        <v>54</v>
      </c>
      <c r="B141" s="17">
        <v>19</v>
      </c>
      <c r="C141" s="28">
        <v>35</v>
      </c>
      <c r="D141" s="28" t="s">
        <v>26</v>
      </c>
      <c r="E141" s="28">
        <v>5</v>
      </c>
      <c r="F141" s="28">
        <v>4</v>
      </c>
      <c r="G141" s="28">
        <v>42</v>
      </c>
      <c r="H141" s="28">
        <v>28</v>
      </c>
      <c r="I141" s="28"/>
      <c r="J141" s="22"/>
      <c r="K141" s="22"/>
      <c r="L141" s="23"/>
      <c r="M141" s="19"/>
      <c r="N141" s="23"/>
      <c r="O141" s="23"/>
      <c r="P141" s="23"/>
      <c r="Q141" s="23"/>
      <c r="R141" s="1"/>
    </row>
    <row r="142" spans="1:18" x14ac:dyDescent="0.3">
      <c r="A142" s="7" t="s">
        <v>54</v>
      </c>
      <c r="B142" s="17">
        <v>20</v>
      </c>
      <c r="C142" s="28">
        <v>54</v>
      </c>
      <c r="D142" s="28" t="s">
        <v>26</v>
      </c>
      <c r="E142" s="28">
        <v>5</v>
      </c>
      <c r="F142" s="28">
        <v>4</v>
      </c>
      <c r="G142" s="28">
        <v>52</v>
      </c>
      <c r="H142" s="28">
        <v>25</v>
      </c>
      <c r="I142" s="28"/>
      <c r="J142" s="22"/>
      <c r="K142" s="22"/>
      <c r="L142" s="23"/>
      <c r="M142" s="19"/>
      <c r="N142" s="23"/>
      <c r="O142" s="23"/>
      <c r="P142" s="23"/>
      <c r="Q142" s="23"/>
      <c r="R142" s="1"/>
    </row>
    <row r="143" spans="1:18" x14ac:dyDescent="0.3">
      <c r="A143" s="7" t="s">
        <v>54</v>
      </c>
      <c r="B143" s="17">
        <v>21</v>
      </c>
      <c r="C143" s="28">
        <v>44</v>
      </c>
      <c r="D143" s="28" t="s">
        <v>26</v>
      </c>
      <c r="E143" s="28">
        <v>5</v>
      </c>
      <c r="F143" s="28">
        <v>4</v>
      </c>
      <c r="G143" s="28">
        <v>19</v>
      </c>
      <c r="H143" s="28">
        <v>28</v>
      </c>
      <c r="I143" s="28"/>
      <c r="J143" s="22"/>
      <c r="K143" s="22"/>
      <c r="L143" s="23"/>
      <c r="M143" s="19"/>
      <c r="N143" s="23"/>
      <c r="O143" s="23"/>
      <c r="P143" s="23"/>
      <c r="Q143" s="23"/>
      <c r="R143" s="1"/>
    </row>
    <row r="144" spans="1:18" x14ac:dyDescent="0.3">
      <c r="A144" s="7" t="s">
        <v>54</v>
      </c>
      <c r="B144" s="17">
        <v>22</v>
      </c>
      <c r="C144" s="28">
        <v>14</v>
      </c>
      <c r="D144" s="28" t="s">
        <v>26</v>
      </c>
      <c r="E144" s="28">
        <v>2</v>
      </c>
      <c r="F144" s="28">
        <v>2</v>
      </c>
      <c r="G144" s="28">
        <v>4</v>
      </c>
      <c r="H144" s="28">
        <v>14</v>
      </c>
      <c r="I144" s="28"/>
      <c r="J144" s="22"/>
      <c r="K144" s="22"/>
      <c r="L144" s="23"/>
      <c r="M144" s="19"/>
      <c r="N144" s="23"/>
      <c r="O144" s="23"/>
      <c r="P144" s="23"/>
      <c r="Q144" s="23"/>
      <c r="R144" s="1"/>
    </row>
    <row r="145" spans="1:18" x14ac:dyDescent="0.3">
      <c r="A145" s="7" t="s">
        <v>54</v>
      </c>
      <c r="B145" s="17">
        <v>23</v>
      </c>
      <c r="C145" s="28">
        <v>12</v>
      </c>
      <c r="D145" s="28" t="s">
        <v>26</v>
      </c>
      <c r="E145" s="28">
        <v>2</v>
      </c>
      <c r="F145" s="28">
        <v>2</v>
      </c>
      <c r="G145" s="28">
        <v>4</v>
      </c>
      <c r="H145" s="28">
        <v>8</v>
      </c>
      <c r="I145" s="28"/>
      <c r="J145" s="22"/>
      <c r="K145" s="22"/>
      <c r="L145" s="23"/>
      <c r="M145" s="19"/>
      <c r="N145" s="23"/>
      <c r="O145" s="23"/>
      <c r="P145" s="23"/>
      <c r="Q145" s="23"/>
      <c r="R145" s="1"/>
    </row>
    <row r="146" spans="1:18" x14ac:dyDescent="0.3">
      <c r="A146" s="7" t="s">
        <v>54</v>
      </c>
      <c r="B146" s="17">
        <v>24</v>
      </c>
      <c r="C146" s="28">
        <v>25</v>
      </c>
      <c r="D146" s="28" t="s">
        <v>26</v>
      </c>
      <c r="E146" s="28">
        <v>5</v>
      </c>
      <c r="F146" s="28">
        <v>3</v>
      </c>
      <c r="G146" s="28" t="s">
        <v>26</v>
      </c>
      <c r="H146" s="28">
        <v>17</v>
      </c>
      <c r="I146" s="28"/>
      <c r="J146" s="22"/>
      <c r="K146" s="22"/>
      <c r="L146" s="23"/>
      <c r="M146" s="19"/>
      <c r="N146" s="23"/>
      <c r="O146" s="23"/>
      <c r="P146" s="23"/>
      <c r="Q146" s="23"/>
      <c r="R146" s="1"/>
    </row>
    <row r="147" spans="1:18" x14ac:dyDescent="0.3">
      <c r="A147" s="7" t="s">
        <v>54</v>
      </c>
      <c r="B147" s="17">
        <v>25</v>
      </c>
      <c r="C147" s="28">
        <v>29</v>
      </c>
      <c r="D147" s="28" t="s">
        <v>26</v>
      </c>
      <c r="E147" s="28">
        <v>6</v>
      </c>
      <c r="F147" s="28">
        <v>4</v>
      </c>
      <c r="G147" s="28" t="s">
        <v>26</v>
      </c>
      <c r="H147" s="28">
        <v>41</v>
      </c>
      <c r="I147" s="28"/>
      <c r="J147" s="22"/>
      <c r="K147" s="22"/>
      <c r="L147" s="23"/>
      <c r="M147" s="19"/>
      <c r="N147" s="23"/>
      <c r="O147" s="23"/>
      <c r="P147" s="23"/>
      <c r="Q147" s="23"/>
      <c r="R147" s="1"/>
    </row>
    <row r="148" spans="1:18" x14ac:dyDescent="0.3">
      <c r="A148" s="7" t="s">
        <v>54</v>
      </c>
      <c r="B148" s="17">
        <v>26</v>
      </c>
      <c r="C148" s="28">
        <v>27</v>
      </c>
      <c r="D148" s="28" t="s">
        <v>26</v>
      </c>
      <c r="E148" s="28">
        <v>6</v>
      </c>
      <c r="F148" s="28">
        <v>4</v>
      </c>
      <c r="G148" s="28" t="s">
        <v>26</v>
      </c>
      <c r="H148" s="28">
        <v>37</v>
      </c>
      <c r="I148" s="28"/>
      <c r="J148" s="22"/>
      <c r="K148" s="22"/>
      <c r="L148" s="23"/>
      <c r="M148" s="19"/>
      <c r="N148" s="23"/>
      <c r="O148" s="23"/>
      <c r="P148" s="23"/>
      <c r="Q148" s="23"/>
      <c r="R148" s="1"/>
    </row>
    <row r="149" spans="1:18" x14ac:dyDescent="0.3">
      <c r="A149" s="7" t="s">
        <v>54</v>
      </c>
      <c r="B149" s="17">
        <v>27</v>
      </c>
      <c r="C149" s="28">
        <v>29</v>
      </c>
      <c r="D149" s="28" t="s">
        <v>26</v>
      </c>
      <c r="E149" s="28">
        <v>6</v>
      </c>
      <c r="F149" s="28">
        <v>4</v>
      </c>
      <c r="G149" s="28" t="s">
        <v>26</v>
      </c>
      <c r="H149" s="28">
        <v>42</v>
      </c>
      <c r="I149" s="28"/>
      <c r="J149" s="22"/>
      <c r="K149" s="22"/>
      <c r="L149" s="23"/>
      <c r="M149" s="19"/>
      <c r="N149" s="23"/>
      <c r="O149" s="23"/>
      <c r="P149" s="23"/>
      <c r="Q149" s="23"/>
      <c r="R149" s="1"/>
    </row>
    <row r="150" spans="1:18" x14ac:dyDescent="0.3">
      <c r="A150" s="7" t="s">
        <v>54</v>
      </c>
      <c r="B150" s="17">
        <v>28</v>
      </c>
      <c r="C150" s="28">
        <v>25</v>
      </c>
      <c r="D150" s="28" t="s">
        <v>26</v>
      </c>
      <c r="E150" s="28">
        <v>6</v>
      </c>
      <c r="F150" s="28">
        <v>4</v>
      </c>
      <c r="G150" s="28" t="s">
        <v>26</v>
      </c>
      <c r="H150" s="28">
        <v>45</v>
      </c>
      <c r="I150" s="28"/>
      <c r="J150" s="22"/>
      <c r="K150" s="22"/>
      <c r="L150" s="23"/>
      <c r="M150" s="19"/>
      <c r="N150" s="23"/>
      <c r="O150" s="23"/>
      <c r="P150" s="23"/>
      <c r="Q150" s="23"/>
      <c r="R150" s="1"/>
    </row>
    <row r="151" spans="1:18" x14ac:dyDescent="0.3">
      <c r="A151" s="7" t="s">
        <v>54</v>
      </c>
      <c r="B151" s="17">
        <v>29</v>
      </c>
      <c r="C151" s="28">
        <v>42</v>
      </c>
      <c r="D151" s="28" t="s">
        <v>26</v>
      </c>
      <c r="E151" s="28">
        <v>6</v>
      </c>
      <c r="F151" s="28">
        <v>5</v>
      </c>
      <c r="G151" s="28" t="s">
        <v>26</v>
      </c>
      <c r="H151" s="19">
        <v>28</v>
      </c>
      <c r="I151" s="28"/>
      <c r="J151" s="22"/>
      <c r="K151" s="22"/>
      <c r="L151" s="23"/>
      <c r="M151" s="19"/>
      <c r="N151" s="23"/>
      <c r="O151" s="23"/>
      <c r="P151" s="23"/>
      <c r="Q151" s="23"/>
      <c r="R151" s="1"/>
    </row>
    <row r="152" spans="1:18" x14ac:dyDescent="0.3">
      <c r="A152" s="7" t="s">
        <v>54</v>
      </c>
      <c r="B152" s="17">
        <v>30</v>
      </c>
      <c r="C152" s="28">
        <v>33</v>
      </c>
      <c r="D152" s="28" t="s">
        <v>26</v>
      </c>
      <c r="E152" s="28">
        <v>6</v>
      </c>
      <c r="F152" s="28">
        <v>5</v>
      </c>
      <c r="G152" s="28" t="s">
        <v>26</v>
      </c>
      <c r="H152" s="19">
        <v>38</v>
      </c>
      <c r="I152" s="28"/>
      <c r="J152" s="22"/>
      <c r="K152" s="22"/>
      <c r="L152" s="23"/>
      <c r="M152" s="19"/>
      <c r="N152" s="23"/>
      <c r="O152" s="23"/>
      <c r="P152" s="23"/>
      <c r="Q152" s="23"/>
      <c r="R152" s="1"/>
    </row>
    <row r="153" spans="1:18" x14ac:dyDescent="0.3">
      <c r="A153" s="7" t="s">
        <v>54</v>
      </c>
      <c r="B153" s="17">
        <v>31</v>
      </c>
      <c r="C153" s="28">
        <v>32</v>
      </c>
      <c r="D153" s="28" t="s">
        <v>26</v>
      </c>
      <c r="E153" s="28">
        <v>6</v>
      </c>
      <c r="F153" s="28">
        <v>5</v>
      </c>
      <c r="G153" s="28" t="s">
        <v>26</v>
      </c>
      <c r="H153" s="19">
        <v>34</v>
      </c>
      <c r="I153" s="28"/>
      <c r="J153" s="22"/>
      <c r="K153" s="22"/>
      <c r="L153" s="23"/>
      <c r="M153" s="19"/>
      <c r="N153" s="23"/>
      <c r="O153" s="23"/>
      <c r="P153" s="23"/>
      <c r="Q153" s="23"/>
      <c r="R153" s="1"/>
    </row>
    <row r="154" spans="1:18" x14ac:dyDescent="0.3">
      <c r="A154" s="8" t="s">
        <v>55</v>
      </c>
      <c r="B154" s="17">
        <v>1</v>
      </c>
      <c r="C154" s="28">
        <v>31</v>
      </c>
      <c r="D154" s="28" t="s">
        <v>26</v>
      </c>
      <c r="E154" s="28">
        <v>6</v>
      </c>
      <c r="F154" s="28">
        <v>4</v>
      </c>
      <c r="G154" s="28" t="s">
        <v>26</v>
      </c>
      <c r="H154" s="28">
        <v>26</v>
      </c>
      <c r="I154" s="28"/>
      <c r="J154" s="22"/>
      <c r="K154" s="22"/>
      <c r="L154" s="23"/>
      <c r="M154" s="19"/>
      <c r="N154" s="23"/>
      <c r="O154" s="23"/>
      <c r="P154" s="23"/>
      <c r="Q154" s="23"/>
      <c r="R154" s="1"/>
    </row>
    <row r="155" spans="1:18" x14ac:dyDescent="0.3">
      <c r="A155" s="8" t="s">
        <v>55</v>
      </c>
      <c r="B155" s="17">
        <v>2</v>
      </c>
      <c r="C155" s="28">
        <v>29</v>
      </c>
      <c r="D155" s="28" t="s">
        <v>26</v>
      </c>
      <c r="E155" s="28">
        <v>6</v>
      </c>
      <c r="F155" s="28">
        <v>4</v>
      </c>
      <c r="G155" s="28" t="s">
        <v>26</v>
      </c>
      <c r="H155" s="28">
        <v>45</v>
      </c>
      <c r="I155" s="28"/>
      <c r="J155" s="22"/>
      <c r="K155" s="22"/>
      <c r="L155" s="23"/>
      <c r="M155" s="19"/>
      <c r="N155" s="23"/>
      <c r="O155" s="23"/>
      <c r="P155" s="23"/>
      <c r="Q155" s="23"/>
      <c r="R155" s="1"/>
    </row>
    <row r="156" spans="1:18" x14ac:dyDescent="0.3">
      <c r="A156" s="8" t="s">
        <v>55</v>
      </c>
      <c r="B156" s="17">
        <v>3</v>
      </c>
      <c r="C156" s="28">
        <v>35</v>
      </c>
      <c r="D156" s="28" t="s">
        <v>26</v>
      </c>
      <c r="E156" s="28">
        <v>6</v>
      </c>
      <c r="F156" s="28">
        <v>4</v>
      </c>
      <c r="G156" s="28" t="s">
        <v>26</v>
      </c>
      <c r="H156" s="28">
        <v>22</v>
      </c>
      <c r="I156" s="28"/>
      <c r="J156" s="22"/>
      <c r="K156" s="22"/>
      <c r="L156" s="23"/>
      <c r="M156" s="19"/>
      <c r="N156" s="23"/>
      <c r="O156" s="23"/>
      <c r="P156" s="23"/>
      <c r="Q156" s="23"/>
      <c r="R156" s="1"/>
    </row>
    <row r="157" spans="1:18" x14ac:dyDescent="0.3">
      <c r="A157" s="8" t="s">
        <v>55</v>
      </c>
      <c r="B157" s="17">
        <v>4</v>
      </c>
      <c r="C157" s="28">
        <v>37</v>
      </c>
      <c r="D157" s="28" t="s">
        <v>26</v>
      </c>
      <c r="E157" s="28">
        <v>6</v>
      </c>
      <c r="F157" s="28">
        <v>3</v>
      </c>
      <c r="G157" s="28" t="s">
        <v>26</v>
      </c>
      <c r="H157" s="28">
        <v>20</v>
      </c>
      <c r="I157" s="28"/>
      <c r="J157" s="22"/>
      <c r="K157" s="22"/>
      <c r="L157" s="23"/>
      <c r="M157" s="19"/>
      <c r="N157" s="23"/>
      <c r="O157" s="23"/>
      <c r="P157" s="23"/>
      <c r="Q157" s="23"/>
      <c r="R157" s="1"/>
    </row>
    <row r="158" spans="1:18" x14ac:dyDescent="0.3">
      <c r="A158" s="8" t="s">
        <v>55</v>
      </c>
      <c r="B158" s="17">
        <v>5</v>
      </c>
      <c r="C158" s="28">
        <v>37</v>
      </c>
      <c r="D158" s="28" t="s">
        <v>26</v>
      </c>
      <c r="E158" s="28">
        <v>6</v>
      </c>
      <c r="F158" s="28">
        <v>4</v>
      </c>
      <c r="G158" s="28" t="s">
        <v>26</v>
      </c>
      <c r="H158" s="28">
        <v>25</v>
      </c>
      <c r="I158" s="28"/>
      <c r="J158" s="22"/>
      <c r="K158" s="22"/>
      <c r="L158" s="23"/>
      <c r="M158" s="19"/>
      <c r="N158" s="23"/>
      <c r="O158" s="23"/>
      <c r="P158" s="23"/>
      <c r="Q158" s="23"/>
      <c r="R158" s="1"/>
    </row>
    <row r="159" spans="1:18" x14ac:dyDescent="0.3">
      <c r="A159" s="8" t="s">
        <v>55</v>
      </c>
      <c r="B159" s="17">
        <v>6</v>
      </c>
      <c r="C159" s="28">
        <v>31</v>
      </c>
      <c r="D159" s="28" t="s">
        <v>26</v>
      </c>
      <c r="E159" s="28">
        <v>6</v>
      </c>
      <c r="F159" s="28">
        <v>5</v>
      </c>
      <c r="G159" s="28" t="s">
        <v>26</v>
      </c>
      <c r="H159" s="28">
        <v>28</v>
      </c>
      <c r="I159" s="28"/>
      <c r="J159" s="22"/>
      <c r="K159" s="22"/>
      <c r="L159" s="23"/>
      <c r="M159" s="19"/>
      <c r="N159" s="23"/>
      <c r="O159" s="23"/>
      <c r="P159" s="23"/>
      <c r="Q159" s="23"/>
      <c r="R159" s="1"/>
    </row>
    <row r="160" spans="1:18" x14ac:dyDescent="0.3">
      <c r="A160" s="8" t="s">
        <v>55</v>
      </c>
      <c r="B160" s="17">
        <v>7</v>
      </c>
      <c r="C160" s="28">
        <v>29</v>
      </c>
      <c r="D160" s="28" t="s">
        <v>26</v>
      </c>
      <c r="E160" s="28">
        <v>6</v>
      </c>
      <c r="F160" s="28">
        <v>4</v>
      </c>
      <c r="G160" s="28" t="s">
        <v>26</v>
      </c>
      <c r="H160" s="28">
        <v>51</v>
      </c>
      <c r="I160" s="28"/>
      <c r="J160" s="22"/>
      <c r="K160" s="22"/>
      <c r="L160" s="23"/>
      <c r="M160" s="19"/>
      <c r="N160" s="23"/>
      <c r="O160" s="23"/>
      <c r="P160" s="23"/>
      <c r="Q160" s="23"/>
      <c r="R160" s="1"/>
    </row>
    <row r="161" spans="1:18" x14ac:dyDescent="0.3">
      <c r="A161" s="8" t="s">
        <v>55</v>
      </c>
      <c r="B161" s="17">
        <v>8</v>
      </c>
      <c r="C161" s="28">
        <v>26</v>
      </c>
      <c r="D161" s="28" t="s">
        <v>26</v>
      </c>
      <c r="E161" s="28">
        <v>6</v>
      </c>
      <c r="F161" s="28">
        <v>4</v>
      </c>
      <c r="G161" s="28" t="s">
        <v>26</v>
      </c>
      <c r="H161" s="28">
        <v>63</v>
      </c>
      <c r="I161" s="28"/>
      <c r="J161" s="22"/>
      <c r="K161" s="22"/>
      <c r="L161" s="23"/>
      <c r="M161" s="19"/>
      <c r="N161" s="23"/>
      <c r="O161" s="23"/>
      <c r="P161" s="23"/>
      <c r="Q161" s="23"/>
      <c r="R161" s="1"/>
    </row>
    <row r="162" spans="1:18" x14ac:dyDescent="0.3">
      <c r="A162" s="8" t="s">
        <v>55</v>
      </c>
      <c r="B162" s="17">
        <v>9</v>
      </c>
      <c r="C162" s="28">
        <v>23</v>
      </c>
      <c r="D162" s="28" t="s">
        <v>26</v>
      </c>
      <c r="E162" s="28">
        <v>6</v>
      </c>
      <c r="F162" s="28">
        <v>4</v>
      </c>
      <c r="G162" s="28" t="s">
        <v>26</v>
      </c>
      <c r="H162" s="28">
        <v>51</v>
      </c>
      <c r="I162" s="28"/>
      <c r="J162" s="22"/>
      <c r="K162" s="22"/>
      <c r="L162" s="23"/>
      <c r="M162" s="19"/>
      <c r="N162" s="23"/>
      <c r="O162" s="23"/>
      <c r="P162" s="23"/>
      <c r="Q162" s="23"/>
      <c r="R162" s="1"/>
    </row>
    <row r="163" spans="1:18" x14ac:dyDescent="0.3">
      <c r="A163" s="8" t="s">
        <v>55</v>
      </c>
      <c r="B163" s="17">
        <v>10</v>
      </c>
      <c r="C163" s="28">
        <v>19</v>
      </c>
      <c r="D163" s="28" t="s">
        <v>26</v>
      </c>
      <c r="E163" s="28">
        <v>6</v>
      </c>
      <c r="F163" s="28">
        <v>4</v>
      </c>
      <c r="G163" s="28" t="s">
        <v>26</v>
      </c>
      <c r="H163" s="28">
        <v>25</v>
      </c>
      <c r="I163" s="28"/>
      <c r="J163" s="22"/>
      <c r="K163" s="22"/>
      <c r="L163" s="23"/>
      <c r="M163" s="19"/>
      <c r="N163" s="23"/>
      <c r="O163" s="23"/>
      <c r="P163" s="23"/>
      <c r="Q163" s="23"/>
      <c r="R163" s="1"/>
    </row>
    <row r="164" spans="1:18" x14ac:dyDescent="0.3">
      <c r="A164" s="8" t="s">
        <v>55</v>
      </c>
      <c r="B164" s="17">
        <v>11</v>
      </c>
      <c r="C164" s="28">
        <v>25</v>
      </c>
      <c r="D164" s="28" t="s">
        <v>26</v>
      </c>
      <c r="E164" s="28">
        <v>7</v>
      </c>
      <c r="F164" s="28">
        <v>5</v>
      </c>
      <c r="G164" s="28" t="s">
        <v>26</v>
      </c>
      <c r="H164" s="28">
        <v>35</v>
      </c>
      <c r="I164" s="28"/>
      <c r="J164" s="22"/>
      <c r="K164" s="22"/>
      <c r="L164" s="23"/>
      <c r="M164" s="19"/>
      <c r="N164" s="23"/>
      <c r="O164" s="23"/>
      <c r="P164" s="23"/>
      <c r="Q164" s="23"/>
      <c r="R164" s="1"/>
    </row>
    <row r="165" spans="1:18" x14ac:dyDescent="0.3">
      <c r="A165" s="8" t="s">
        <v>55</v>
      </c>
      <c r="B165" s="17">
        <v>12</v>
      </c>
      <c r="C165" s="28">
        <v>33</v>
      </c>
      <c r="D165" s="28" t="s">
        <v>26</v>
      </c>
      <c r="E165" s="28">
        <v>7</v>
      </c>
      <c r="F165" s="28">
        <v>4</v>
      </c>
      <c r="G165" s="28" t="s">
        <v>26</v>
      </c>
      <c r="H165" s="28">
        <v>19</v>
      </c>
      <c r="I165" s="28"/>
      <c r="J165" s="22"/>
      <c r="K165" s="22"/>
      <c r="L165" s="23"/>
      <c r="M165" s="19"/>
      <c r="N165" s="23"/>
      <c r="O165" s="23"/>
      <c r="P165" s="23"/>
      <c r="Q165" s="23"/>
      <c r="R165" s="1"/>
    </row>
    <row r="166" spans="1:18" x14ac:dyDescent="0.3">
      <c r="A166" s="8" t="s">
        <v>55</v>
      </c>
      <c r="B166" s="17">
        <v>13</v>
      </c>
      <c r="C166" s="28">
        <v>24</v>
      </c>
      <c r="D166" s="28" t="s">
        <v>26</v>
      </c>
      <c r="E166" s="28">
        <v>6</v>
      </c>
      <c r="F166" s="28">
        <v>4</v>
      </c>
      <c r="G166" s="28" t="s">
        <v>26</v>
      </c>
      <c r="H166" s="28">
        <v>18</v>
      </c>
      <c r="I166" s="28"/>
      <c r="J166" s="22"/>
      <c r="K166" s="22"/>
      <c r="L166" s="23"/>
      <c r="M166" s="19"/>
      <c r="N166" s="23"/>
      <c r="O166" s="23"/>
      <c r="P166" s="23"/>
      <c r="Q166" s="23"/>
      <c r="R166" s="1"/>
    </row>
    <row r="167" spans="1:18" x14ac:dyDescent="0.3">
      <c r="A167" s="8" t="s">
        <v>55</v>
      </c>
      <c r="B167" s="17">
        <v>14</v>
      </c>
      <c r="C167" s="28">
        <v>25</v>
      </c>
      <c r="D167" s="28" t="s">
        <v>26</v>
      </c>
      <c r="E167" s="28">
        <v>6</v>
      </c>
      <c r="F167" s="28">
        <v>3</v>
      </c>
      <c r="G167" s="28" t="s">
        <v>26</v>
      </c>
      <c r="H167" s="28">
        <v>23</v>
      </c>
      <c r="I167" s="28"/>
      <c r="J167" s="22"/>
      <c r="K167" s="22"/>
      <c r="L167" s="23"/>
      <c r="M167" s="19"/>
      <c r="N167" s="23"/>
      <c r="O167" s="23"/>
      <c r="P167" s="23"/>
      <c r="Q167" s="23"/>
      <c r="R167" s="1"/>
    </row>
    <row r="168" spans="1:18" x14ac:dyDescent="0.3">
      <c r="A168" s="8" t="s">
        <v>55</v>
      </c>
      <c r="B168" s="17">
        <v>15</v>
      </c>
      <c r="C168" s="28">
        <v>41</v>
      </c>
      <c r="D168" s="28" t="s">
        <v>26</v>
      </c>
      <c r="E168" s="28">
        <v>6</v>
      </c>
      <c r="F168" s="28">
        <v>3</v>
      </c>
      <c r="G168" s="28" t="s">
        <v>26</v>
      </c>
      <c r="H168" s="28">
        <v>32</v>
      </c>
      <c r="I168" s="28"/>
      <c r="J168" s="22"/>
      <c r="K168" s="22"/>
      <c r="L168" s="23"/>
      <c r="M168" s="19"/>
      <c r="N168" s="23"/>
      <c r="O168" s="23"/>
      <c r="P168" s="23"/>
      <c r="Q168" s="23"/>
      <c r="R168" s="1"/>
    </row>
    <row r="169" spans="1:18" x14ac:dyDescent="0.3">
      <c r="A169" s="8" t="s">
        <v>55</v>
      </c>
      <c r="B169" s="17">
        <v>16</v>
      </c>
      <c r="C169" s="28">
        <v>53</v>
      </c>
      <c r="D169" s="28" t="s">
        <v>26</v>
      </c>
      <c r="E169" s="28">
        <v>6</v>
      </c>
      <c r="F169" s="28">
        <v>4</v>
      </c>
      <c r="G169" s="28" t="s">
        <v>26</v>
      </c>
      <c r="H169" s="28">
        <v>42</v>
      </c>
      <c r="I169" s="28"/>
      <c r="J169" s="22"/>
      <c r="K169" s="22"/>
      <c r="L169" s="23"/>
      <c r="M169" s="19"/>
      <c r="N169" s="23"/>
      <c r="O169" s="23"/>
      <c r="P169" s="23"/>
      <c r="Q169" s="23"/>
      <c r="R169" s="1"/>
    </row>
    <row r="170" spans="1:18" x14ac:dyDescent="0.3">
      <c r="A170" s="8" t="s">
        <v>55</v>
      </c>
      <c r="B170" s="17">
        <v>17</v>
      </c>
      <c r="C170" s="28">
        <v>43</v>
      </c>
      <c r="D170" s="28" t="s">
        <v>26</v>
      </c>
      <c r="E170" s="28">
        <v>6</v>
      </c>
      <c r="F170" s="28">
        <v>4</v>
      </c>
      <c r="G170" s="28" t="s">
        <v>26</v>
      </c>
      <c r="H170" s="28">
        <v>32</v>
      </c>
      <c r="I170" s="28"/>
      <c r="J170" s="22"/>
      <c r="K170" s="22"/>
      <c r="L170" s="23"/>
      <c r="M170" s="19"/>
      <c r="N170" s="23"/>
      <c r="O170" s="23"/>
      <c r="P170" s="23"/>
      <c r="Q170" s="23"/>
      <c r="R170" s="1"/>
    </row>
    <row r="171" spans="1:18" x14ac:dyDescent="0.3">
      <c r="A171" s="8" t="s">
        <v>55</v>
      </c>
      <c r="B171" s="17">
        <v>18</v>
      </c>
      <c r="C171" s="28">
        <v>49</v>
      </c>
      <c r="D171" s="28" t="s">
        <v>26</v>
      </c>
      <c r="E171" s="28">
        <v>6</v>
      </c>
      <c r="F171" s="28">
        <v>5</v>
      </c>
      <c r="G171" s="28" t="s">
        <v>26</v>
      </c>
      <c r="H171" s="28">
        <v>43</v>
      </c>
      <c r="I171" s="28"/>
      <c r="J171" s="22"/>
      <c r="K171" s="22"/>
      <c r="L171" s="23"/>
      <c r="M171" s="19"/>
      <c r="N171" s="23"/>
      <c r="O171" s="23"/>
      <c r="P171" s="23"/>
      <c r="Q171" s="23"/>
      <c r="R171" s="1"/>
    </row>
    <row r="172" spans="1:18" x14ac:dyDescent="0.3">
      <c r="A172" s="8" t="s">
        <v>55</v>
      </c>
      <c r="B172" s="17">
        <v>19</v>
      </c>
      <c r="C172" s="28">
        <v>46</v>
      </c>
      <c r="D172" s="28" t="s">
        <v>26</v>
      </c>
      <c r="E172" s="28">
        <v>6</v>
      </c>
      <c r="F172" s="28">
        <v>4</v>
      </c>
      <c r="G172" s="28" t="s">
        <v>26</v>
      </c>
      <c r="H172" s="28">
        <v>45</v>
      </c>
      <c r="I172" s="28"/>
      <c r="J172" s="22"/>
      <c r="K172" s="22"/>
      <c r="L172" s="23"/>
      <c r="M172" s="19"/>
      <c r="N172" s="23"/>
      <c r="O172" s="23"/>
      <c r="P172" s="23"/>
      <c r="Q172" s="23"/>
      <c r="R172" s="1"/>
    </row>
    <row r="173" spans="1:18" x14ac:dyDescent="0.3">
      <c r="A173" s="8" t="s">
        <v>55</v>
      </c>
      <c r="B173" s="17">
        <v>20</v>
      </c>
      <c r="C173" s="28">
        <v>10</v>
      </c>
      <c r="D173" s="28" t="s">
        <v>26</v>
      </c>
      <c r="E173" s="28">
        <v>2</v>
      </c>
      <c r="F173" s="28">
        <v>2</v>
      </c>
      <c r="G173" s="28" t="s">
        <v>26</v>
      </c>
      <c r="H173" s="28">
        <v>9</v>
      </c>
      <c r="I173" s="28"/>
      <c r="J173" s="22"/>
      <c r="K173" s="22"/>
      <c r="L173" s="23"/>
      <c r="M173" s="19"/>
      <c r="N173" s="23"/>
      <c r="O173" s="23"/>
      <c r="P173" s="23"/>
      <c r="Q173" s="23"/>
      <c r="R173" s="1"/>
    </row>
    <row r="174" spans="1:18" x14ac:dyDescent="0.3">
      <c r="A174" s="8" t="s">
        <v>55</v>
      </c>
      <c r="B174" s="17">
        <v>21</v>
      </c>
      <c r="C174" s="28">
        <v>24</v>
      </c>
      <c r="D174" s="28" t="s">
        <v>26</v>
      </c>
      <c r="E174" s="28">
        <v>6</v>
      </c>
      <c r="F174" s="28">
        <v>4</v>
      </c>
      <c r="G174" s="28" t="s">
        <v>26</v>
      </c>
      <c r="H174" s="28">
        <v>62</v>
      </c>
      <c r="I174" s="28"/>
      <c r="J174" s="22"/>
      <c r="K174" s="22"/>
      <c r="L174" s="23"/>
      <c r="M174" s="19"/>
      <c r="N174" s="23"/>
      <c r="O174" s="23"/>
      <c r="P174" s="23"/>
      <c r="Q174" s="23"/>
      <c r="R174" s="1"/>
    </row>
    <row r="175" spans="1:18" x14ac:dyDescent="0.3">
      <c r="A175" s="8" t="s">
        <v>55</v>
      </c>
      <c r="B175" s="17">
        <v>22</v>
      </c>
      <c r="C175" s="28">
        <v>25</v>
      </c>
      <c r="D175" s="28" t="s">
        <v>26</v>
      </c>
      <c r="E175" s="28">
        <v>6</v>
      </c>
      <c r="F175" s="28">
        <v>5</v>
      </c>
      <c r="G175" s="28" t="s">
        <v>26</v>
      </c>
      <c r="H175" s="28">
        <v>48</v>
      </c>
      <c r="I175" s="28"/>
      <c r="J175" s="22"/>
      <c r="K175" s="22"/>
      <c r="L175" s="23"/>
      <c r="M175" s="19"/>
      <c r="N175" s="23"/>
      <c r="O175" s="23"/>
      <c r="P175" s="23"/>
      <c r="Q175" s="23"/>
      <c r="R175" s="1"/>
    </row>
    <row r="176" spans="1:18" x14ac:dyDescent="0.3">
      <c r="A176" s="8" t="s">
        <v>55</v>
      </c>
      <c r="B176" s="17">
        <v>23</v>
      </c>
      <c r="C176" s="28">
        <v>26</v>
      </c>
      <c r="D176" s="28" t="s">
        <v>26</v>
      </c>
      <c r="E176" s="28">
        <v>6</v>
      </c>
      <c r="F176" s="28">
        <v>5</v>
      </c>
      <c r="G176" s="28" t="s">
        <v>26</v>
      </c>
      <c r="H176" s="28">
        <v>37</v>
      </c>
      <c r="I176" s="28"/>
      <c r="J176" s="22"/>
      <c r="K176" s="22"/>
      <c r="L176" s="23"/>
      <c r="M176" s="19"/>
      <c r="N176" s="23"/>
      <c r="O176" s="23"/>
      <c r="P176" s="23"/>
      <c r="Q176" s="23"/>
      <c r="R176" s="1"/>
    </row>
    <row r="177" spans="1:18" x14ac:dyDescent="0.3">
      <c r="A177" s="8" t="s">
        <v>55</v>
      </c>
      <c r="B177" s="17">
        <v>24</v>
      </c>
      <c r="C177" s="28">
        <v>25</v>
      </c>
      <c r="D177" s="28" t="s">
        <v>26</v>
      </c>
      <c r="E177" s="28">
        <v>6</v>
      </c>
      <c r="F177" s="28">
        <v>4</v>
      </c>
      <c r="G177" s="28" t="s">
        <v>26</v>
      </c>
      <c r="H177" s="28">
        <v>47</v>
      </c>
      <c r="I177" s="28"/>
      <c r="J177" s="22"/>
      <c r="K177" s="22"/>
      <c r="L177" s="23"/>
      <c r="M177" s="19"/>
      <c r="N177" s="23"/>
      <c r="O177" s="23"/>
      <c r="P177" s="23"/>
      <c r="Q177" s="23"/>
      <c r="R177" s="1"/>
    </row>
    <row r="178" spans="1:18" x14ac:dyDescent="0.3">
      <c r="A178" s="8" t="s">
        <v>55</v>
      </c>
      <c r="B178" s="17">
        <v>25</v>
      </c>
      <c r="C178" s="28">
        <v>22</v>
      </c>
      <c r="D178" s="28" t="s">
        <v>26</v>
      </c>
      <c r="E178" s="28">
        <v>5</v>
      </c>
      <c r="F178" s="28">
        <v>4</v>
      </c>
      <c r="G178" s="28" t="s">
        <v>26</v>
      </c>
      <c r="H178" s="28">
        <v>42</v>
      </c>
      <c r="I178" s="28"/>
      <c r="J178" s="22"/>
      <c r="K178" s="22"/>
      <c r="L178" s="23"/>
      <c r="M178" s="19"/>
      <c r="N178" s="23"/>
      <c r="O178" s="23"/>
      <c r="P178" s="23"/>
      <c r="Q178" s="23"/>
      <c r="R178" s="1"/>
    </row>
    <row r="179" spans="1:18" x14ac:dyDescent="0.3">
      <c r="A179" s="8" t="s">
        <v>55</v>
      </c>
      <c r="B179" s="17">
        <v>26</v>
      </c>
      <c r="C179" s="28">
        <v>25</v>
      </c>
      <c r="D179" s="28" t="s">
        <v>26</v>
      </c>
      <c r="E179" s="28">
        <v>6</v>
      </c>
      <c r="F179" s="28">
        <v>4</v>
      </c>
      <c r="G179" s="28" t="s">
        <v>26</v>
      </c>
      <c r="H179" s="28">
        <v>37</v>
      </c>
      <c r="I179" s="28"/>
      <c r="J179" s="22"/>
      <c r="K179" s="22"/>
      <c r="L179" s="23"/>
      <c r="M179" s="19"/>
      <c r="N179" s="23"/>
      <c r="O179" s="23"/>
      <c r="P179" s="23"/>
      <c r="Q179" s="23"/>
      <c r="R179" s="1"/>
    </row>
    <row r="180" spans="1:18" x14ac:dyDescent="0.3">
      <c r="A180" s="8" t="s">
        <v>55</v>
      </c>
      <c r="B180" s="17">
        <v>27</v>
      </c>
      <c r="C180" s="28">
        <v>19</v>
      </c>
      <c r="D180" s="28" t="s">
        <v>26</v>
      </c>
      <c r="E180" s="28">
        <v>5</v>
      </c>
      <c r="F180" s="28">
        <v>4</v>
      </c>
      <c r="G180" s="28" t="s">
        <v>26</v>
      </c>
      <c r="H180" s="28">
        <v>26</v>
      </c>
      <c r="I180" s="28"/>
      <c r="J180" s="22"/>
      <c r="K180" s="22"/>
      <c r="L180" s="23"/>
      <c r="M180" s="19"/>
      <c r="N180" s="23"/>
      <c r="O180" s="23"/>
      <c r="P180" s="23"/>
      <c r="Q180" s="23"/>
      <c r="R180" s="1"/>
    </row>
    <row r="181" spans="1:18" x14ac:dyDescent="0.3">
      <c r="A181" s="8" t="s">
        <v>55</v>
      </c>
      <c r="B181" s="17">
        <v>28</v>
      </c>
      <c r="C181" s="28">
        <v>25</v>
      </c>
      <c r="D181" s="28" t="s">
        <v>26</v>
      </c>
      <c r="E181" s="28">
        <v>5</v>
      </c>
      <c r="F181" s="28">
        <v>4</v>
      </c>
      <c r="G181" s="28" t="s">
        <v>26</v>
      </c>
      <c r="H181" s="28">
        <v>19</v>
      </c>
      <c r="I181" s="28"/>
      <c r="J181" s="22"/>
      <c r="K181" s="22"/>
      <c r="L181" s="23"/>
      <c r="M181" s="19"/>
      <c r="N181" s="23"/>
      <c r="O181" s="23"/>
      <c r="P181" s="23"/>
      <c r="Q181" s="23"/>
      <c r="R181" s="1"/>
    </row>
    <row r="182" spans="1:18" x14ac:dyDescent="0.3">
      <c r="A182" s="8" t="s">
        <v>55</v>
      </c>
      <c r="B182" s="17">
        <v>29</v>
      </c>
      <c r="C182" s="28">
        <v>26</v>
      </c>
      <c r="D182" s="28" t="s">
        <v>26</v>
      </c>
      <c r="E182" s="28">
        <v>6</v>
      </c>
      <c r="F182" s="28">
        <v>4</v>
      </c>
      <c r="G182" s="28" t="s">
        <v>26</v>
      </c>
      <c r="H182" s="28">
        <v>26</v>
      </c>
      <c r="I182" s="28"/>
      <c r="J182" s="22"/>
      <c r="K182" s="22"/>
      <c r="L182" s="23"/>
      <c r="M182" s="19"/>
      <c r="N182" s="23"/>
      <c r="O182" s="23"/>
      <c r="P182" s="23"/>
      <c r="Q182" s="23"/>
      <c r="R182" s="1"/>
    </row>
    <row r="183" spans="1:18" x14ac:dyDescent="0.3">
      <c r="A183" s="8" t="s">
        <v>55</v>
      </c>
      <c r="B183" s="17">
        <v>30</v>
      </c>
      <c r="C183" s="28">
        <v>20</v>
      </c>
      <c r="D183" s="28" t="s">
        <v>26</v>
      </c>
      <c r="E183" s="28">
        <v>5</v>
      </c>
      <c r="F183" s="28">
        <v>5</v>
      </c>
      <c r="G183" s="28" t="s">
        <v>26</v>
      </c>
      <c r="H183" s="28">
        <v>21</v>
      </c>
      <c r="I183" s="28"/>
      <c r="J183" s="22"/>
      <c r="K183" s="22"/>
      <c r="L183" s="23"/>
      <c r="M183" s="19"/>
      <c r="N183" s="23"/>
      <c r="O183" s="23"/>
      <c r="P183" s="23"/>
      <c r="Q183" s="23"/>
      <c r="R183" s="1"/>
    </row>
    <row r="184" spans="1:18" x14ac:dyDescent="0.3">
      <c r="A184" s="9" t="s">
        <v>56</v>
      </c>
      <c r="B184" s="17">
        <v>1</v>
      </c>
      <c r="C184" s="28">
        <v>20</v>
      </c>
      <c r="D184" s="28" t="s">
        <v>26</v>
      </c>
      <c r="E184" s="28">
        <v>6</v>
      </c>
      <c r="F184" s="28">
        <v>5</v>
      </c>
      <c r="G184" s="28" t="s">
        <v>26</v>
      </c>
      <c r="H184" s="28">
        <v>20</v>
      </c>
      <c r="I184" s="19"/>
      <c r="J184" s="22"/>
      <c r="K184" s="22"/>
      <c r="L184" s="23"/>
      <c r="M184" s="19"/>
      <c r="N184" s="23"/>
      <c r="O184" s="23"/>
      <c r="P184" s="23"/>
      <c r="Q184" s="23"/>
      <c r="R184" s="1"/>
    </row>
    <row r="185" spans="1:18" x14ac:dyDescent="0.3">
      <c r="A185" s="9" t="s">
        <v>56</v>
      </c>
      <c r="B185" s="17">
        <v>2</v>
      </c>
      <c r="C185" s="28">
        <v>24</v>
      </c>
      <c r="D185" s="28" t="s">
        <v>26</v>
      </c>
      <c r="E185" s="28">
        <v>5</v>
      </c>
      <c r="F185" s="28">
        <v>3</v>
      </c>
      <c r="G185" s="28" t="s">
        <v>26</v>
      </c>
      <c r="H185" s="28">
        <v>17</v>
      </c>
      <c r="I185" s="19"/>
      <c r="J185" s="22"/>
      <c r="K185" s="22"/>
      <c r="L185" s="23"/>
      <c r="M185" s="19"/>
      <c r="N185" s="23"/>
      <c r="O185" s="23"/>
      <c r="P185" s="23"/>
      <c r="Q185" s="23"/>
      <c r="R185" s="1"/>
    </row>
    <row r="186" spans="1:18" x14ac:dyDescent="0.3">
      <c r="A186" s="9" t="s">
        <v>56</v>
      </c>
      <c r="B186" s="17">
        <v>3</v>
      </c>
      <c r="C186" s="28">
        <v>22</v>
      </c>
      <c r="D186" s="28" t="s">
        <v>26</v>
      </c>
      <c r="E186" s="28">
        <v>5</v>
      </c>
      <c r="F186" s="28">
        <v>3</v>
      </c>
      <c r="G186" s="28" t="s">
        <v>26</v>
      </c>
      <c r="H186" s="28">
        <v>16</v>
      </c>
      <c r="I186" s="20"/>
      <c r="J186" s="23"/>
      <c r="K186" s="23"/>
      <c r="L186" s="23"/>
      <c r="M186" s="19"/>
      <c r="N186" s="23"/>
      <c r="O186" s="23"/>
      <c r="P186" s="23"/>
      <c r="Q186" s="23"/>
      <c r="R186" s="1"/>
    </row>
    <row r="187" spans="1:18" x14ac:dyDescent="0.3">
      <c r="A187" s="9" t="s">
        <v>56</v>
      </c>
      <c r="B187" s="17">
        <v>4</v>
      </c>
      <c r="C187" s="28">
        <v>21</v>
      </c>
      <c r="D187" s="28" t="s">
        <v>26</v>
      </c>
      <c r="E187" s="28">
        <v>5</v>
      </c>
      <c r="F187" s="28">
        <v>4</v>
      </c>
      <c r="G187" s="28" t="s">
        <v>26</v>
      </c>
      <c r="H187" s="28">
        <v>21</v>
      </c>
      <c r="I187" s="19"/>
      <c r="J187" s="22"/>
      <c r="K187" s="22"/>
      <c r="L187" s="23"/>
      <c r="M187" s="19"/>
      <c r="N187" s="23"/>
      <c r="O187" s="23"/>
      <c r="P187" s="23"/>
      <c r="Q187" s="23"/>
      <c r="R187" s="1"/>
    </row>
    <row r="188" spans="1:18" x14ac:dyDescent="0.3">
      <c r="A188" s="9" t="s">
        <v>56</v>
      </c>
      <c r="B188" s="17">
        <v>5</v>
      </c>
      <c r="C188" s="28">
        <v>22</v>
      </c>
      <c r="D188" s="28" t="s">
        <v>26</v>
      </c>
      <c r="E188" s="28">
        <v>5</v>
      </c>
      <c r="F188" s="28">
        <v>4</v>
      </c>
      <c r="G188" s="28" t="s">
        <v>26</v>
      </c>
      <c r="H188" s="28">
        <v>37</v>
      </c>
      <c r="I188" s="19"/>
      <c r="J188" s="22"/>
      <c r="K188" s="22"/>
      <c r="L188" s="23"/>
      <c r="M188" s="19"/>
      <c r="N188" s="23"/>
      <c r="O188" s="23"/>
      <c r="P188" s="23"/>
      <c r="Q188" s="23"/>
      <c r="R188" s="1"/>
    </row>
    <row r="189" spans="1:18" x14ac:dyDescent="0.3">
      <c r="A189" s="9" t="s">
        <v>56</v>
      </c>
      <c r="B189" s="17">
        <v>6</v>
      </c>
      <c r="C189" s="28">
        <v>27</v>
      </c>
      <c r="D189" s="28" t="s">
        <v>26</v>
      </c>
      <c r="E189" s="28">
        <v>6</v>
      </c>
      <c r="F189" s="28">
        <v>5</v>
      </c>
      <c r="G189" s="28" t="s">
        <v>26</v>
      </c>
      <c r="H189" s="28">
        <v>23</v>
      </c>
      <c r="I189" s="19"/>
      <c r="J189" s="22"/>
      <c r="K189" s="22"/>
      <c r="L189" s="23"/>
      <c r="M189" s="19"/>
      <c r="N189" s="23"/>
      <c r="O189" s="23"/>
      <c r="P189" s="23"/>
      <c r="Q189" s="23"/>
      <c r="R189" s="1"/>
    </row>
    <row r="190" spans="1:18" x14ac:dyDescent="0.3">
      <c r="A190" s="9" t="s">
        <v>56</v>
      </c>
      <c r="B190" s="17">
        <v>7</v>
      </c>
      <c r="C190" s="28">
        <v>20</v>
      </c>
      <c r="D190" s="28" t="s">
        <v>26</v>
      </c>
      <c r="E190" s="28">
        <v>5</v>
      </c>
      <c r="F190" s="28">
        <v>5</v>
      </c>
      <c r="G190" s="28" t="s">
        <v>26</v>
      </c>
      <c r="H190" s="28">
        <v>25</v>
      </c>
      <c r="I190" s="19"/>
      <c r="J190" s="22"/>
      <c r="K190" s="22"/>
      <c r="L190" s="23"/>
      <c r="M190" s="19"/>
      <c r="N190" s="23"/>
      <c r="O190" s="23"/>
      <c r="P190" s="23"/>
      <c r="Q190" s="23"/>
      <c r="R190" s="1"/>
    </row>
    <row r="191" spans="1:18" x14ac:dyDescent="0.3">
      <c r="A191" s="9" t="s">
        <v>56</v>
      </c>
      <c r="B191" s="17">
        <v>8</v>
      </c>
      <c r="C191" s="28">
        <v>18</v>
      </c>
      <c r="D191" s="28" t="s">
        <v>26</v>
      </c>
      <c r="E191" s="28">
        <v>6</v>
      </c>
      <c r="F191" s="28">
        <v>5</v>
      </c>
      <c r="G191" s="28" t="s">
        <v>26</v>
      </c>
      <c r="H191" s="28">
        <v>25</v>
      </c>
      <c r="I191" s="19"/>
      <c r="J191" s="22"/>
      <c r="K191" s="22"/>
      <c r="L191" s="23"/>
      <c r="M191" s="19"/>
      <c r="N191" s="23"/>
      <c r="O191" s="23"/>
      <c r="P191" s="23"/>
      <c r="Q191" s="23"/>
      <c r="R191" s="1"/>
    </row>
    <row r="192" spans="1:18" x14ac:dyDescent="0.3">
      <c r="A192" s="9" t="s">
        <v>56</v>
      </c>
      <c r="B192" s="17">
        <v>9</v>
      </c>
      <c r="C192" s="28">
        <v>20</v>
      </c>
      <c r="D192" s="28" t="s">
        <v>26</v>
      </c>
      <c r="E192" s="28">
        <v>6</v>
      </c>
      <c r="F192" s="28">
        <v>5</v>
      </c>
      <c r="G192" s="28" t="s">
        <v>26</v>
      </c>
      <c r="H192" s="28">
        <v>19</v>
      </c>
      <c r="I192" s="19"/>
      <c r="J192" s="22"/>
      <c r="K192" s="22"/>
      <c r="L192" s="23"/>
      <c r="M192" s="19"/>
      <c r="N192" s="23"/>
      <c r="O192" s="23"/>
      <c r="P192" s="23"/>
      <c r="Q192" s="23"/>
      <c r="R192" s="1"/>
    </row>
    <row r="193" spans="1:18" x14ac:dyDescent="0.3">
      <c r="A193" s="9" t="s">
        <v>56</v>
      </c>
      <c r="B193" s="17">
        <v>10</v>
      </c>
      <c r="C193" s="28">
        <v>7</v>
      </c>
      <c r="D193" s="28" t="s">
        <v>26</v>
      </c>
      <c r="E193" s="28">
        <v>2</v>
      </c>
      <c r="F193" s="28">
        <v>2</v>
      </c>
      <c r="G193" s="28" t="s">
        <v>26</v>
      </c>
      <c r="H193" s="28">
        <v>14</v>
      </c>
      <c r="I193" s="18"/>
      <c r="J193" s="23"/>
      <c r="K193" s="23"/>
      <c r="L193" s="23"/>
      <c r="M193" s="19"/>
      <c r="N193" s="23"/>
      <c r="O193" s="23"/>
      <c r="P193" s="23"/>
      <c r="Q193" s="23"/>
      <c r="R193" s="1"/>
    </row>
    <row r="194" spans="1:18" x14ac:dyDescent="0.3">
      <c r="A194" s="9" t="s">
        <v>56</v>
      </c>
      <c r="B194" s="17">
        <v>11</v>
      </c>
      <c r="C194" s="28">
        <v>4</v>
      </c>
      <c r="D194" s="28" t="s">
        <v>26</v>
      </c>
      <c r="E194" s="28">
        <v>2</v>
      </c>
      <c r="F194" s="28">
        <v>1</v>
      </c>
      <c r="G194" s="28" t="s">
        <v>26</v>
      </c>
      <c r="H194" s="28">
        <v>9</v>
      </c>
      <c r="I194" s="19"/>
      <c r="J194" s="22"/>
      <c r="K194" s="22"/>
      <c r="L194" s="23"/>
      <c r="M194" s="19"/>
      <c r="N194" s="23"/>
      <c r="O194" s="23"/>
      <c r="P194" s="23"/>
      <c r="Q194" s="23"/>
      <c r="R194" s="1"/>
    </row>
    <row r="195" spans="1:18" x14ac:dyDescent="0.3">
      <c r="A195" s="9" t="s">
        <v>56</v>
      </c>
      <c r="B195" s="17">
        <v>12</v>
      </c>
      <c r="C195" s="28">
        <v>17</v>
      </c>
      <c r="D195" s="28" t="s">
        <v>26</v>
      </c>
      <c r="E195" s="28">
        <v>5</v>
      </c>
      <c r="F195" s="28">
        <v>3</v>
      </c>
      <c r="G195" s="28" t="s">
        <v>26</v>
      </c>
      <c r="H195" s="28">
        <v>56</v>
      </c>
      <c r="I195" s="19"/>
      <c r="J195" s="22"/>
      <c r="K195" s="22"/>
      <c r="L195" s="23"/>
      <c r="M195" s="19"/>
      <c r="N195" s="23"/>
      <c r="O195" s="23"/>
      <c r="P195" s="23"/>
      <c r="Q195" s="23"/>
      <c r="R195" s="1"/>
    </row>
    <row r="196" spans="1:18" x14ac:dyDescent="0.3">
      <c r="A196" s="9" t="s">
        <v>56</v>
      </c>
      <c r="B196" s="17">
        <v>13</v>
      </c>
      <c r="C196" s="28">
        <v>19</v>
      </c>
      <c r="D196" s="28" t="s">
        <v>26</v>
      </c>
      <c r="E196" s="28">
        <v>6</v>
      </c>
      <c r="F196" s="28">
        <v>4</v>
      </c>
      <c r="G196" s="28" t="s">
        <v>26</v>
      </c>
      <c r="H196" s="28">
        <v>51</v>
      </c>
      <c r="I196" s="19"/>
      <c r="J196" s="22"/>
      <c r="K196" s="22"/>
      <c r="L196" s="23"/>
      <c r="M196" s="19"/>
      <c r="N196" s="23"/>
      <c r="O196" s="23"/>
      <c r="P196" s="23"/>
      <c r="Q196" s="23"/>
      <c r="R196" s="1"/>
    </row>
    <row r="197" spans="1:18" x14ac:dyDescent="0.3">
      <c r="A197" s="9" t="s">
        <v>56</v>
      </c>
      <c r="B197" s="17">
        <v>14</v>
      </c>
      <c r="C197" s="28">
        <v>23</v>
      </c>
      <c r="D197" s="28" t="s">
        <v>26</v>
      </c>
      <c r="E197" s="28">
        <v>6</v>
      </c>
      <c r="F197" s="28">
        <v>3</v>
      </c>
      <c r="G197" s="28" t="s">
        <v>26</v>
      </c>
      <c r="H197" s="28">
        <v>34</v>
      </c>
      <c r="I197" s="19"/>
      <c r="J197" s="22"/>
      <c r="K197" s="22"/>
      <c r="L197" s="23"/>
      <c r="M197" s="19"/>
      <c r="N197" s="23"/>
      <c r="O197" s="23"/>
      <c r="P197" s="23"/>
      <c r="Q197" s="23"/>
      <c r="R197" s="1"/>
    </row>
    <row r="198" spans="1:18" x14ac:dyDescent="0.3">
      <c r="A198" s="9" t="s">
        <v>56</v>
      </c>
      <c r="B198" s="17">
        <v>15</v>
      </c>
      <c r="C198" s="28">
        <v>18</v>
      </c>
      <c r="D198" s="28" t="s">
        <v>26</v>
      </c>
      <c r="E198" s="28">
        <v>5</v>
      </c>
      <c r="F198" s="28">
        <v>4</v>
      </c>
      <c r="G198" s="28" t="s">
        <v>26</v>
      </c>
      <c r="H198" s="28">
        <v>44</v>
      </c>
      <c r="I198" s="19"/>
      <c r="J198" s="22"/>
      <c r="K198" s="22"/>
      <c r="L198" s="23"/>
      <c r="M198" s="19"/>
      <c r="N198" s="23"/>
      <c r="O198" s="23"/>
      <c r="P198" s="23"/>
      <c r="Q198" s="23"/>
      <c r="R198" s="1"/>
    </row>
    <row r="199" spans="1:18" x14ac:dyDescent="0.3">
      <c r="A199" s="9" t="s">
        <v>56</v>
      </c>
      <c r="B199" s="17">
        <v>16</v>
      </c>
      <c r="C199" s="28">
        <v>24</v>
      </c>
      <c r="D199" s="28" t="s">
        <v>26</v>
      </c>
      <c r="E199" s="28">
        <v>6</v>
      </c>
      <c r="F199" s="28">
        <v>4</v>
      </c>
      <c r="G199" s="28" t="s">
        <v>26</v>
      </c>
      <c r="H199" s="28">
        <v>16</v>
      </c>
      <c r="I199" s="19"/>
      <c r="J199" s="22"/>
      <c r="K199" s="22"/>
      <c r="L199" s="23"/>
      <c r="M199" s="19"/>
      <c r="N199" s="23"/>
      <c r="O199" s="23"/>
      <c r="P199" s="23"/>
      <c r="Q199" s="23"/>
      <c r="R199" s="1"/>
    </row>
    <row r="200" spans="1:18" x14ac:dyDescent="0.3">
      <c r="A200" s="9" t="s">
        <v>56</v>
      </c>
      <c r="B200" s="17">
        <v>17</v>
      </c>
      <c r="C200" s="28">
        <v>19</v>
      </c>
      <c r="D200" s="28" t="s">
        <v>26</v>
      </c>
      <c r="E200" s="28">
        <v>5</v>
      </c>
      <c r="F200" s="28">
        <v>1</v>
      </c>
      <c r="G200" s="28" t="s">
        <v>26</v>
      </c>
      <c r="H200" s="28">
        <v>26</v>
      </c>
      <c r="I200" s="19"/>
      <c r="J200" s="22"/>
      <c r="K200" s="22"/>
      <c r="L200" s="23"/>
      <c r="M200" s="19"/>
      <c r="N200" s="23"/>
      <c r="O200" s="23"/>
      <c r="P200" s="23"/>
      <c r="Q200" s="23"/>
      <c r="R200" s="1"/>
    </row>
    <row r="201" spans="1:18" x14ac:dyDescent="0.3">
      <c r="A201" s="9" t="s">
        <v>56</v>
      </c>
      <c r="B201" s="17">
        <v>18</v>
      </c>
      <c r="C201" s="28">
        <v>18</v>
      </c>
      <c r="D201" s="28" t="s">
        <v>26</v>
      </c>
      <c r="E201" s="28">
        <v>5</v>
      </c>
      <c r="F201" s="28">
        <v>4</v>
      </c>
      <c r="G201" s="28" t="s">
        <v>26</v>
      </c>
      <c r="H201" s="28">
        <v>17</v>
      </c>
      <c r="I201" s="19"/>
      <c r="J201" s="22"/>
      <c r="K201" s="22"/>
      <c r="L201" s="23"/>
      <c r="M201" s="19"/>
      <c r="N201" s="23"/>
      <c r="O201" s="23"/>
      <c r="P201" s="23"/>
      <c r="Q201" s="23"/>
      <c r="R201" s="1"/>
    </row>
    <row r="202" spans="1:18" x14ac:dyDescent="0.3">
      <c r="A202" s="9" t="s">
        <v>56</v>
      </c>
      <c r="B202" s="17">
        <v>19</v>
      </c>
      <c r="C202" s="28">
        <v>5</v>
      </c>
      <c r="D202" s="28" t="s">
        <v>26</v>
      </c>
      <c r="E202" s="28">
        <v>2</v>
      </c>
      <c r="F202" s="28">
        <v>1</v>
      </c>
      <c r="G202" s="28" t="s">
        <v>26</v>
      </c>
      <c r="H202" s="28">
        <v>42</v>
      </c>
      <c r="I202" s="19"/>
      <c r="J202" s="22"/>
      <c r="K202" s="22"/>
      <c r="L202" s="23"/>
      <c r="M202" s="19"/>
      <c r="N202" s="23"/>
      <c r="O202" s="23"/>
      <c r="P202" s="23"/>
      <c r="Q202" s="23"/>
      <c r="R202" s="1"/>
    </row>
    <row r="203" spans="1:18" x14ac:dyDescent="0.3">
      <c r="A203" s="9" t="s">
        <v>56</v>
      </c>
      <c r="B203" s="17">
        <v>20</v>
      </c>
      <c r="C203" s="28">
        <v>27</v>
      </c>
      <c r="D203" s="28" t="s">
        <v>26</v>
      </c>
      <c r="E203" s="28">
        <v>5</v>
      </c>
      <c r="F203" s="28">
        <v>4</v>
      </c>
      <c r="G203" s="28" t="s">
        <v>26</v>
      </c>
      <c r="H203" s="28">
        <v>49</v>
      </c>
      <c r="I203" s="19"/>
      <c r="J203" s="22"/>
      <c r="K203" s="22"/>
      <c r="L203" s="23"/>
      <c r="M203" s="19"/>
      <c r="N203" s="23"/>
      <c r="O203" s="23"/>
      <c r="P203" s="23"/>
      <c r="Q203" s="23"/>
      <c r="R203" s="1"/>
    </row>
    <row r="204" spans="1:18" x14ac:dyDescent="0.3">
      <c r="A204" s="9" t="s">
        <v>56</v>
      </c>
      <c r="B204" s="17">
        <v>21</v>
      </c>
      <c r="C204" s="28">
        <v>25</v>
      </c>
      <c r="D204" s="28" t="s">
        <v>26</v>
      </c>
      <c r="E204" s="28">
        <v>5</v>
      </c>
      <c r="F204" s="28">
        <v>6</v>
      </c>
      <c r="G204" s="28" t="s">
        <v>26</v>
      </c>
      <c r="H204" s="28">
        <v>50</v>
      </c>
      <c r="I204" s="19"/>
      <c r="J204" s="22"/>
      <c r="K204" s="22"/>
      <c r="L204" s="23"/>
      <c r="M204" s="19"/>
      <c r="N204" s="23"/>
      <c r="O204" s="23"/>
      <c r="P204" s="23"/>
      <c r="Q204" s="23"/>
      <c r="R204" s="1"/>
    </row>
    <row r="205" spans="1:18" x14ac:dyDescent="0.3">
      <c r="A205" s="9" t="s">
        <v>56</v>
      </c>
      <c r="B205" s="17">
        <v>22</v>
      </c>
      <c r="C205" s="28">
        <v>28</v>
      </c>
      <c r="D205" s="28" t="s">
        <v>26</v>
      </c>
      <c r="E205" s="28">
        <v>6</v>
      </c>
      <c r="F205" s="28">
        <v>5</v>
      </c>
      <c r="G205" s="28" t="s">
        <v>26</v>
      </c>
      <c r="H205" s="28">
        <v>45</v>
      </c>
      <c r="I205" s="19"/>
      <c r="J205" s="22"/>
      <c r="K205" s="22"/>
      <c r="L205" s="23"/>
      <c r="M205" s="19"/>
      <c r="N205" s="23"/>
      <c r="O205" s="23"/>
      <c r="P205" s="23"/>
      <c r="Q205" s="23"/>
      <c r="R205" s="1"/>
    </row>
    <row r="206" spans="1:18" x14ac:dyDescent="0.3">
      <c r="A206" s="9" t="s">
        <v>56</v>
      </c>
      <c r="B206" s="17">
        <v>23</v>
      </c>
      <c r="C206" s="28">
        <v>21</v>
      </c>
      <c r="D206" s="28" t="s">
        <v>26</v>
      </c>
      <c r="E206" s="28">
        <v>6</v>
      </c>
      <c r="F206" s="28">
        <v>3</v>
      </c>
      <c r="G206" s="28" t="s">
        <v>26</v>
      </c>
      <c r="H206" s="28">
        <v>42</v>
      </c>
      <c r="I206" s="19"/>
      <c r="J206" s="22"/>
      <c r="K206" s="22"/>
      <c r="L206" s="23"/>
      <c r="M206" s="19"/>
      <c r="N206" s="23"/>
      <c r="O206" s="23"/>
      <c r="P206" s="23"/>
      <c r="Q206" s="23"/>
      <c r="R206" s="1"/>
    </row>
    <row r="207" spans="1:18" x14ac:dyDescent="0.3">
      <c r="A207" s="9" t="s">
        <v>56</v>
      </c>
      <c r="B207" s="17">
        <v>24</v>
      </c>
      <c r="C207" s="28">
        <v>12</v>
      </c>
      <c r="D207" s="28" t="s">
        <v>26</v>
      </c>
      <c r="E207" s="28">
        <v>4</v>
      </c>
      <c r="F207" s="28">
        <v>3</v>
      </c>
      <c r="G207" s="28" t="s">
        <v>26</v>
      </c>
      <c r="H207" s="28">
        <v>44</v>
      </c>
      <c r="I207" s="19"/>
      <c r="J207" s="22"/>
      <c r="K207" s="22"/>
      <c r="L207" s="23"/>
      <c r="M207" s="19"/>
      <c r="N207" s="23"/>
      <c r="O207" s="23"/>
      <c r="P207" s="23"/>
      <c r="Q207" s="23"/>
      <c r="R207" s="1"/>
    </row>
    <row r="208" spans="1:18" x14ac:dyDescent="0.3">
      <c r="A208" s="9" t="s">
        <v>56</v>
      </c>
      <c r="B208" s="17">
        <v>25</v>
      </c>
      <c r="C208" s="28">
        <v>24</v>
      </c>
      <c r="D208" s="28" t="s">
        <v>26</v>
      </c>
      <c r="E208" s="28">
        <v>6</v>
      </c>
      <c r="F208" s="28">
        <v>4</v>
      </c>
      <c r="G208" s="28" t="s">
        <v>26</v>
      </c>
      <c r="H208" s="28">
        <v>28</v>
      </c>
      <c r="I208" s="19"/>
      <c r="J208" s="22"/>
      <c r="K208" s="22"/>
      <c r="L208" s="23"/>
      <c r="M208" s="19"/>
      <c r="N208" s="23"/>
      <c r="O208" s="23"/>
      <c r="P208" s="23"/>
      <c r="Q208" s="23"/>
      <c r="R208" s="1"/>
    </row>
    <row r="209" spans="1:18" x14ac:dyDescent="0.3">
      <c r="A209" s="9" t="s">
        <v>56</v>
      </c>
      <c r="B209" s="17">
        <v>26</v>
      </c>
      <c r="C209" s="28">
        <v>11</v>
      </c>
      <c r="D209" s="28" t="s">
        <v>26</v>
      </c>
      <c r="E209" s="28">
        <v>4</v>
      </c>
      <c r="F209" s="28">
        <v>3</v>
      </c>
      <c r="G209" s="28" t="s">
        <v>26</v>
      </c>
      <c r="H209" s="28">
        <v>4</v>
      </c>
      <c r="I209" s="19"/>
      <c r="J209" s="22"/>
      <c r="K209" s="22"/>
      <c r="L209" s="23"/>
      <c r="M209" s="19"/>
      <c r="N209" s="23"/>
      <c r="O209" s="23"/>
      <c r="P209" s="23"/>
      <c r="Q209" s="23"/>
      <c r="R209" s="1"/>
    </row>
    <row r="210" spans="1:18" x14ac:dyDescent="0.3">
      <c r="A210" s="9" t="s">
        <v>56</v>
      </c>
      <c r="B210" s="17">
        <v>27</v>
      </c>
      <c r="C210" s="28">
        <v>9</v>
      </c>
      <c r="D210" s="28" t="s">
        <v>26</v>
      </c>
      <c r="E210" s="28">
        <v>3</v>
      </c>
      <c r="F210" s="28">
        <v>2</v>
      </c>
      <c r="G210" s="28" t="s">
        <v>26</v>
      </c>
      <c r="H210" s="28">
        <v>2</v>
      </c>
      <c r="I210" s="19"/>
      <c r="J210" s="22"/>
      <c r="K210" s="22"/>
      <c r="L210" s="23"/>
      <c r="M210" s="19"/>
      <c r="N210" s="23"/>
      <c r="O210" s="23"/>
      <c r="P210" s="23"/>
      <c r="Q210" s="23"/>
      <c r="R210" s="1"/>
    </row>
    <row r="211" spans="1:18" x14ac:dyDescent="0.3">
      <c r="A211" s="9" t="s">
        <v>56</v>
      </c>
      <c r="B211" s="17">
        <v>28</v>
      </c>
      <c r="C211" s="28">
        <v>11</v>
      </c>
      <c r="D211" s="28" t="s">
        <v>26</v>
      </c>
      <c r="E211" s="28">
        <v>3</v>
      </c>
      <c r="F211" s="28">
        <v>2</v>
      </c>
      <c r="G211" s="28" t="s">
        <v>26</v>
      </c>
      <c r="H211" s="28">
        <v>4</v>
      </c>
      <c r="I211" s="19"/>
      <c r="J211" s="22"/>
      <c r="K211" s="22"/>
      <c r="L211" s="23"/>
      <c r="M211" s="19"/>
      <c r="N211" s="23"/>
      <c r="O211" s="23"/>
      <c r="P211" s="23"/>
      <c r="Q211" s="23"/>
      <c r="R211" s="1"/>
    </row>
    <row r="212" spans="1:18" x14ac:dyDescent="0.3">
      <c r="A212" s="9" t="s">
        <v>56</v>
      </c>
      <c r="B212" s="17">
        <v>29</v>
      </c>
      <c r="C212" s="28">
        <v>13</v>
      </c>
      <c r="D212" s="28" t="s">
        <v>26</v>
      </c>
      <c r="E212" s="28">
        <v>3</v>
      </c>
      <c r="F212" s="28">
        <v>2</v>
      </c>
      <c r="G212" s="28" t="s">
        <v>26</v>
      </c>
      <c r="H212" s="28">
        <v>4</v>
      </c>
      <c r="I212" s="19"/>
      <c r="J212" s="22"/>
      <c r="K212" s="22"/>
      <c r="L212" s="23"/>
      <c r="M212" s="19"/>
      <c r="N212" s="23"/>
      <c r="O212" s="23"/>
      <c r="P212" s="23"/>
      <c r="Q212" s="23"/>
      <c r="R212" s="1"/>
    </row>
    <row r="213" spans="1:18" x14ac:dyDescent="0.3">
      <c r="A213" s="9" t="s">
        <v>56</v>
      </c>
      <c r="B213" s="17">
        <v>30</v>
      </c>
      <c r="C213" s="28">
        <v>33</v>
      </c>
      <c r="D213" s="28" t="s">
        <v>26</v>
      </c>
      <c r="E213" s="28">
        <v>5</v>
      </c>
      <c r="F213" s="28">
        <v>4</v>
      </c>
      <c r="G213" s="28" t="s">
        <v>26</v>
      </c>
      <c r="H213" s="28">
        <v>7</v>
      </c>
      <c r="I213" s="19"/>
      <c r="J213" s="22"/>
      <c r="K213" s="22"/>
      <c r="L213" s="23"/>
      <c r="M213" s="19"/>
      <c r="N213" s="23"/>
      <c r="O213" s="23"/>
      <c r="P213" s="23"/>
      <c r="Q213" s="23"/>
      <c r="R213" s="1"/>
    </row>
    <row r="214" spans="1:18" x14ac:dyDescent="0.3">
      <c r="A214" s="9" t="s">
        <v>56</v>
      </c>
      <c r="B214" s="17">
        <v>31</v>
      </c>
      <c r="C214" s="28">
        <v>23</v>
      </c>
      <c r="D214" s="28" t="s">
        <v>26</v>
      </c>
      <c r="E214" s="28">
        <v>5</v>
      </c>
      <c r="F214" s="28">
        <v>4</v>
      </c>
      <c r="G214" s="28" t="s">
        <v>26</v>
      </c>
      <c r="H214" s="28">
        <v>0</v>
      </c>
      <c r="I214" s="19"/>
      <c r="J214" s="22"/>
      <c r="K214" s="22"/>
      <c r="L214" s="23"/>
      <c r="M214" s="19"/>
      <c r="N214" s="23"/>
      <c r="O214" s="23"/>
      <c r="P214" s="23"/>
      <c r="Q214" s="23"/>
      <c r="R214" s="1"/>
    </row>
    <row r="215" spans="1:18" x14ac:dyDescent="0.3">
      <c r="A215" s="10" t="s">
        <v>57</v>
      </c>
      <c r="B215" s="17">
        <v>1</v>
      </c>
      <c r="C215" s="28">
        <v>26</v>
      </c>
      <c r="D215" s="28" t="s">
        <v>26</v>
      </c>
      <c r="E215" s="28">
        <v>6</v>
      </c>
      <c r="F215" s="28">
        <v>4</v>
      </c>
      <c r="G215" s="28" t="s">
        <v>26</v>
      </c>
      <c r="H215" s="28">
        <v>6</v>
      </c>
      <c r="I215" s="19"/>
      <c r="J215" s="22"/>
      <c r="K215" s="22"/>
      <c r="L215" s="23"/>
      <c r="M215" s="19"/>
      <c r="N215" s="23"/>
      <c r="O215" s="23"/>
      <c r="P215" s="23"/>
      <c r="Q215" s="23"/>
      <c r="R215" s="1"/>
    </row>
    <row r="216" spans="1:18" x14ac:dyDescent="0.3">
      <c r="A216" s="10" t="s">
        <v>57</v>
      </c>
      <c r="B216" s="17">
        <v>2</v>
      </c>
      <c r="C216" s="28">
        <v>25</v>
      </c>
      <c r="D216" s="28" t="s">
        <v>26</v>
      </c>
      <c r="E216" s="28">
        <v>5</v>
      </c>
      <c r="F216" s="28">
        <v>4</v>
      </c>
      <c r="G216" s="28" t="s">
        <v>26</v>
      </c>
      <c r="H216" s="28">
        <v>15</v>
      </c>
      <c r="I216" s="19"/>
      <c r="J216" s="22"/>
      <c r="K216" s="22"/>
      <c r="L216" s="23"/>
      <c r="M216" s="19"/>
      <c r="N216" s="23"/>
      <c r="O216" s="23"/>
      <c r="P216" s="23"/>
      <c r="Q216" s="23"/>
      <c r="R216" s="1"/>
    </row>
    <row r="217" spans="1:18" x14ac:dyDescent="0.3">
      <c r="A217" s="10" t="s">
        <v>57</v>
      </c>
      <c r="B217" s="17">
        <v>3</v>
      </c>
      <c r="C217" s="28">
        <v>32</v>
      </c>
      <c r="D217" s="28" t="s">
        <v>26</v>
      </c>
      <c r="E217" s="28">
        <v>5</v>
      </c>
      <c r="F217" s="28">
        <v>4</v>
      </c>
      <c r="G217" s="28" t="s">
        <v>26</v>
      </c>
      <c r="H217" s="28">
        <v>4</v>
      </c>
      <c r="I217" s="19"/>
      <c r="J217" s="22"/>
      <c r="K217" s="22"/>
      <c r="L217" s="23"/>
      <c r="M217" s="19"/>
      <c r="N217" s="23"/>
      <c r="O217" s="23"/>
      <c r="P217" s="23"/>
      <c r="Q217" s="23"/>
      <c r="R217" s="1"/>
    </row>
    <row r="218" spans="1:18" x14ac:dyDescent="0.3">
      <c r="A218" s="10" t="s">
        <v>57</v>
      </c>
      <c r="B218" s="17">
        <v>4</v>
      </c>
      <c r="C218" s="28">
        <v>36</v>
      </c>
      <c r="D218" s="28" t="s">
        <v>26</v>
      </c>
      <c r="E218" s="28">
        <v>6</v>
      </c>
      <c r="F218" s="28">
        <v>4</v>
      </c>
      <c r="G218" s="28" t="s">
        <v>26</v>
      </c>
      <c r="H218" s="28">
        <v>10</v>
      </c>
      <c r="I218" s="19"/>
      <c r="J218" s="22"/>
      <c r="K218" s="22"/>
      <c r="L218" s="23"/>
      <c r="M218" s="19"/>
      <c r="N218" s="23"/>
      <c r="O218" s="23"/>
      <c r="P218" s="23"/>
      <c r="Q218" s="23"/>
      <c r="R218" s="1"/>
    </row>
    <row r="219" spans="1:18" x14ac:dyDescent="0.3">
      <c r="A219" s="10" t="s">
        <v>57</v>
      </c>
      <c r="B219" s="17">
        <v>5</v>
      </c>
      <c r="C219" s="28">
        <v>32</v>
      </c>
      <c r="D219" s="28" t="s">
        <v>26</v>
      </c>
      <c r="E219" s="28">
        <v>6</v>
      </c>
      <c r="F219" s="28">
        <v>5</v>
      </c>
      <c r="G219" s="28" t="s">
        <v>26</v>
      </c>
      <c r="H219" s="28">
        <v>12</v>
      </c>
      <c r="I219" s="19"/>
      <c r="J219" s="22"/>
      <c r="K219" s="22"/>
      <c r="L219" s="23"/>
      <c r="M219" s="19"/>
      <c r="N219" s="23"/>
      <c r="O219" s="23"/>
      <c r="P219" s="23"/>
      <c r="Q219" s="23"/>
      <c r="R219" s="1"/>
    </row>
    <row r="220" spans="1:18" x14ac:dyDescent="0.3">
      <c r="A220" s="10" t="s">
        <v>57</v>
      </c>
      <c r="B220" s="17">
        <v>6</v>
      </c>
      <c r="C220" s="28">
        <v>19</v>
      </c>
      <c r="D220" s="28" t="s">
        <v>26</v>
      </c>
      <c r="E220" s="28">
        <v>5</v>
      </c>
      <c r="F220" s="28">
        <v>4</v>
      </c>
      <c r="G220" s="28" t="s">
        <v>26</v>
      </c>
      <c r="H220" s="28">
        <v>3.1114718614718613</v>
      </c>
      <c r="I220" s="19"/>
      <c r="J220" s="22"/>
      <c r="K220" s="22"/>
      <c r="L220" s="23"/>
      <c r="M220" s="19"/>
      <c r="N220" s="23"/>
      <c r="O220" s="23"/>
      <c r="P220" s="23"/>
      <c r="Q220" s="23"/>
      <c r="R220" s="1"/>
    </row>
    <row r="221" spans="1:18" x14ac:dyDescent="0.3">
      <c r="A221" s="10" t="s">
        <v>57</v>
      </c>
      <c r="B221" s="17">
        <v>7</v>
      </c>
      <c r="C221" s="28">
        <v>4</v>
      </c>
      <c r="D221" s="28" t="s">
        <v>26</v>
      </c>
      <c r="E221" s="28">
        <v>2</v>
      </c>
      <c r="F221" s="28">
        <v>2</v>
      </c>
      <c r="G221" s="28" t="s">
        <v>26</v>
      </c>
      <c r="H221" s="28" t="s">
        <v>26</v>
      </c>
      <c r="I221" s="19"/>
      <c r="J221" s="22"/>
      <c r="K221" s="22"/>
      <c r="L221" s="23"/>
      <c r="M221" s="19"/>
      <c r="N221" s="23"/>
      <c r="O221" s="23"/>
      <c r="P221" s="23"/>
      <c r="Q221" s="23"/>
      <c r="R221" s="1"/>
    </row>
    <row r="222" spans="1:18" x14ac:dyDescent="0.3">
      <c r="A222" s="10" t="s">
        <v>57</v>
      </c>
      <c r="B222" s="17">
        <v>8</v>
      </c>
      <c r="C222" s="28">
        <v>15</v>
      </c>
      <c r="D222" s="28" t="s">
        <v>26</v>
      </c>
      <c r="E222" s="28">
        <v>4</v>
      </c>
      <c r="F222" s="28">
        <v>3</v>
      </c>
      <c r="G222" s="28" t="s">
        <v>26</v>
      </c>
      <c r="H222" s="28" t="s">
        <v>26</v>
      </c>
      <c r="I222" s="19"/>
      <c r="J222" s="22"/>
      <c r="K222" s="22"/>
      <c r="L222" s="23"/>
      <c r="M222" s="19"/>
      <c r="N222" s="23"/>
      <c r="O222" s="23"/>
      <c r="P222" s="23"/>
      <c r="Q222" s="23"/>
      <c r="R222" s="1"/>
    </row>
    <row r="223" spans="1:18" x14ac:dyDescent="0.3">
      <c r="A223" s="10" t="s">
        <v>57</v>
      </c>
      <c r="B223" s="17">
        <v>9</v>
      </c>
      <c r="C223" s="28">
        <v>23</v>
      </c>
      <c r="D223" s="28" t="s">
        <v>26</v>
      </c>
      <c r="E223" s="28">
        <v>6</v>
      </c>
      <c r="F223" s="28">
        <v>4</v>
      </c>
      <c r="G223" s="28" t="s">
        <v>26</v>
      </c>
      <c r="H223" s="28" t="s">
        <v>26</v>
      </c>
      <c r="I223" s="19"/>
      <c r="J223" s="22"/>
      <c r="K223" s="22"/>
      <c r="L223" s="23"/>
      <c r="M223" s="19"/>
      <c r="N223" s="23"/>
      <c r="O223" s="23"/>
      <c r="P223" s="23"/>
      <c r="Q223" s="23"/>
      <c r="R223" s="1"/>
    </row>
    <row r="224" spans="1:18" x14ac:dyDescent="0.3">
      <c r="A224" s="10" t="s">
        <v>57</v>
      </c>
      <c r="B224" s="17">
        <v>10</v>
      </c>
      <c r="C224" s="28">
        <v>20</v>
      </c>
      <c r="D224" s="28" t="s">
        <v>26</v>
      </c>
      <c r="E224" s="28">
        <v>5</v>
      </c>
      <c r="F224" s="28">
        <v>3</v>
      </c>
      <c r="G224" s="28" t="s">
        <v>26</v>
      </c>
      <c r="H224" s="28" t="s">
        <v>26</v>
      </c>
      <c r="I224" s="19"/>
      <c r="J224" s="22"/>
      <c r="K224" s="22"/>
      <c r="L224" s="23"/>
      <c r="M224" s="19"/>
      <c r="N224" s="23"/>
      <c r="O224" s="23"/>
      <c r="P224" s="23"/>
      <c r="Q224" s="23"/>
      <c r="R224" s="1"/>
    </row>
    <row r="225" spans="1:18" x14ac:dyDescent="0.3">
      <c r="A225" s="10" t="s">
        <v>57</v>
      </c>
      <c r="B225" s="17">
        <v>11</v>
      </c>
      <c r="C225" s="28">
        <v>23</v>
      </c>
      <c r="D225" s="28" t="s">
        <v>26</v>
      </c>
      <c r="E225" s="28">
        <v>6</v>
      </c>
      <c r="F225" s="28">
        <v>4</v>
      </c>
      <c r="G225" s="28" t="s">
        <v>26</v>
      </c>
      <c r="H225" s="28" t="s">
        <v>26</v>
      </c>
      <c r="I225" s="19"/>
      <c r="J225" s="22"/>
      <c r="K225" s="22"/>
      <c r="L225" s="23"/>
      <c r="M225" s="19"/>
      <c r="N225" s="23"/>
      <c r="O225" s="23"/>
      <c r="P225" s="23"/>
      <c r="Q225" s="23"/>
      <c r="R225" s="1"/>
    </row>
    <row r="226" spans="1:18" x14ac:dyDescent="0.3">
      <c r="A226" s="10" t="s">
        <v>57</v>
      </c>
      <c r="B226" s="17">
        <v>12</v>
      </c>
      <c r="C226" s="28">
        <v>25</v>
      </c>
      <c r="D226" s="28" t="s">
        <v>26</v>
      </c>
      <c r="E226" s="28">
        <v>6</v>
      </c>
      <c r="F226" s="28">
        <v>4</v>
      </c>
      <c r="G226" s="28" t="s">
        <v>26</v>
      </c>
      <c r="H226" s="28" t="s">
        <v>26</v>
      </c>
      <c r="I226" s="19"/>
      <c r="J226" s="22"/>
      <c r="K226" s="22"/>
      <c r="L226" s="23"/>
      <c r="M226" s="19"/>
      <c r="N226" s="23"/>
      <c r="O226" s="23"/>
      <c r="P226" s="23"/>
      <c r="Q226" s="23"/>
      <c r="R226" s="1"/>
    </row>
    <row r="227" spans="1:18" x14ac:dyDescent="0.3">
      <c r="A227" s="10" t="s">
        <v>57</v>
      </c>
      <c r="B227" s="17">
        <v>13</v>
      </c>
      <c r="C227" s="28">
        <v>22</v>
      </c>
      <c r="D227" s="28" t="s">
        <v>26</v>
      </c>
      <c r="E227" s="28">
        <v>6</v>
      </c>
      <c r="F227" s="28">
        <v>4</v>
      </c>
      <c r="G227" s="28" t="s">
        <v>26</v>
      </c>
      <c r="H227" s="28" t="s">
        <v>26</v>
      </c>
      <c r="I227" s="19"/>
      <c r="J227" s="22"/>
      <c r="K227" s="22"/>
      <c r="L227" s="23"/>
      <c r="M227" s="19"/>
      <c r="N227" s="23"/>
      <c r="O227" s="23"/>
      <c r="P227" s="23"/>
      <c r="Q227" s="23"/>
      <c r="R227" s="1"/>
    </row>
    <row r="228" spans="1:18" x14ac:dyDescent="0.3">
      <c r="A228" s="10" t="s">
        <v>57</v>
      </c>
      <c r="B228" s="17">
        <v>14</v>
      </c>
      <c r="C228" s="28">
        <v>27</v>
      </c>
      <c r="D228" s="28" t="s">
        <v>26</v>
      </c>
      <c r="E228" s="28">
        <v>6</v>
      </c>
      <c r="F228" s="28">
        <v>4</v>
      </c>
      <c r="G228" s="28" t="s">
        <v>26</v>
      </c>
      <c r="H228" s="28" t="s">
        <v>26</v>
      </c>
      <c r="I228" s="19"/>
      <c r="J228" s="22"/>
      <c r="K228" s="22"/>
      <c r="L228" s="23"/>
      <c r="M228" s="19"/>
      <c r="N228" s="23"/>
      <c r="O228" s="23"/>
      <c r="P228" s="23"/>
      <c r="Q228" s="23"/>
      <c r="R228" s="1"/>
    </row>
    <row r="229" spans="1:18" x14ac:dyDescent="0.3">
      <c r="A229" s="10" t="s">
        <v>57</v>
      </c>
      <c r="B229" s="17">
        <v>15</v>
      </c>
      <c r="C229" s="28">
        <v>31</v>
      </c>
      <c r="D229" s="28" t="s">
        <v>26</v>
      </c>
      <c r="E229" s="28">
        <v>6</v>
      </c>
      <c r="F229" s="28">
        <v>4</v>
      </c>
      <c r="G229" s="28" t="s">
        <v>26</v>
      </c>
      <c r="H229" s="28" t="s">
        <v>26</v>
      </c>
      <c r="I229" s="19"/>
      <c r="J229" s="22"/>
      <c r="K229" s="22"/>
      <c r="L229" s="23"/>
      <c r="M229" s="19"/>
      <c r="N229" s="23"/>
      <c r="O229" s="23"/>
      <c r="P229" s="23"/>
      <c r="Q229" s="23"/>
      <c r="R229" s="1"/>
    </row>
    <row r="230" spans="1:18" x14ac:dyDescent="0.3">
      <c r="A230" s="10" t="s">
        <v>57</v>
      </c>
      <c r="B230" s="17">
        <v>16</v>
      </c>
      <c r="C230" s="28">
        <v>32</v>
      </c>
      <c r="D230" s="28" t="s">
        <v>26</v>
      </c>
      <c r="E230" s="28">
        <v>6</v>
      </c>
      <c r="F230" s="28">
        <v>5</v>
      </c>
      <c r="G230" s="28" t="s">
        <v>26</v>
      </c>
      <c r="H230" s="28">
        <v>8</v>
      </c>
      <c r="I230" s="19"/>
      <c r="J230" s="22"/>
      <c r="K230" s="22"/>
      <c r="L230" s="23"/>
      <c r="M230" s="19"/>
      <c r="N230" s="23"/>
      <c r="O230" s="23"/>
      <c r="P230" s="23"/>
      <c r="Q230" s="23"/>
      <c r="R230" s="1"/>
    </row>
    <row r="231" spans="1:18" x14ac:dyDescent="0.3">
      <c r="A231" s="10" t="s">
        <v>57</v>
      </c>
      <c r="B231" s="17">
        <v>17</v>
      </c>
      <c r="C231" s="28">
        <v>11</v>
      </c>
      <c r="D231" s="28" t="s">
        <v>26</v>
      </c>
      <c r="E231" s="28">
        <v>4</v>
      </c>
      <c r="F231" s="28">
        <v>0</v>
      </c>
      <c r="G231" s="28" t="s">
        <v>26</v>
      </c>
      <c r="H231" s="28">
        <v>45</v>
      </c>
      <c r="I231" s="19"/>
      <c r="J231" s="22"/>
      <c r="K231" s="22"/>
      <c r="L231" s="23"/>
      <c r="M231" s="19"/>
      <c r="N231" s="23"/>
      <c r="O231" s="23"/>
      <c r="P231" s="23"/>
      <c r="Q231" s="23"/>
      <c r="R231" s="1"/>
    </row>
    <row r="232" spans="1:18" x14ac:dyDescent="0.3">
      <c r="A232" s="10" t="s">
        <v>57</v>
      </c>
      <c r="B232" s="17">
        <v>18</v>
      </c>
      <c r="C232" s="28">
        <v>12</v>
      </c>
      <c r="D232" s="28" t="s">
        <v>26</v>
      </c>
      <c r="E232" s="28">
        <v>4</v>
      </c>
      <c r="F232" s="28">
        <v>0</v>
      </c>
      <c r="G232" s="28" t="s">
        <v>26</v>
      </c>
      <c r="H232" s="28">
        <v>42</v>
      </c>
      <c r="I232" s="19"/>
      <c r="J232" s="22"/>
      <c r="K232" s="22"/>
      <c r="L232" s="23"/>
      <c r="M232" s="19"/>
      <c r="N232" s="23"/>
      <c r="O232" s="23"/>
      <c r="P232" s="23"/>
      <c r="Q232" s="23"/>
      <c r="R232" s="1"/>
    </row>
    <row r="233" spans="1:18" x14ac:dyDescent="0.3">
      <c r="A233" s="10" t="s">
        <v>57</v>
      </c>
      <c r="B233" s="17">
        <v>19</v>
      </c>
      <c r="C233" s="28">
        <v>12</v>
      </c>
      <c r="D233" s="28" t="s">
        <v>26</v>
      </c>
      <c r="E233" s="28">
        <v>4</v>
      </c>
      <c r="F233" s="28">
        <v>0</v>
      </c>
      <c r="G233" s="28" t="s">
        <v>26</v>
      </c>
      <c r="H233" s="28">
        <v>44</v>
      </c>
      <c r="I233" s="19"/>
      <c r="J233" s="22"/>
      <c r="K233" s="22"/>
      <c r="L233" s="23"/>
      <c r="M233" s="19"/>
      <c r="N233" s="23"/>
      <c r="O233" s="23"/>
      <c r="P233" s="23"/>
      <c r="Q233" s="23"/>
      <c r="R233" s="1"/>
    </row>
    <row r="234" spans="1:18" x14ac:dyDescent="0.3">
      <c r="A234" s="10" t="s">
        <v>57</v>
      </c>
      <c r="B234" s="17">
        <v>20</v>
      </c>
      <c r="C234" s="28">
        <v>13</v>
      </c>
      <c r="D234" s="28" t="s">
        <v>26</v>
      </c>
      <c r="E234" s="28">
        <v>4</v>
      </c>
      <c r="F234" s="28">
        <v>0</v>
      </c>
      <c r="G234" s="28" t="s">
        <v>26</v>
      </c>
      <c r="H234" s="28">
        <v>28</v>
      </c>
      <c r="I234" s="19"/>
      <c r="J234" s="22"/>
      <c r="K234" s="22"/>
      <c r="L234" s="23"/>
      <c r="M234" s="19"/>
      <c r="N234" s="23"/>
      <c r="O234" s="23"/>
      <c r="P234" s="23"/>
      <c r="Q234" s="23"/>
      <c r="R234" s="1"/>
    </row>
    <row r="235" spans="1:18" x14ac:dyDescent="0.3">
      <c r="A235" s="10" t="s">
        <v>57</v>
      </c>
      <c r="B235" s="17">
        <v>21</v>
      </c>
      <c r="C235" s="28">
        <v>21</v>
      </c>
      <c r="D235" s="28" t="s">
        <v>26</v>
      </c>
      <c r="E235" s="28">
        <v>4</v>
      </c>
      <c r="F235" s="28">
        <v>0</v>
      </c>
      <c r="G235" s="28" t="s">
        <v>26</v>
      </c>
      <c r="H235" s="28">
        <v>4</v>
      </c>
      <c r="I235" s="19"/>
      <c r="J235" s="22"/>
      <c r="K235" s="22"/>
      <c r="L235" s="23"/>
      <c r="M235" s="19"/>
      <c r="N235" s="23"/>
      <c r="O235" s="23"/>
      <c r="P235" s="23"/>
      <c r="Q235" s="23"/>
      <c r="R235" s="1"/>
    </row>
    <row r="236" spans="1:18" x14ac:dyDescent="0.3">
      <c r="A236" s="10" t="s">
        <v>57</v>
      </c>
      <c r="B236" s="17">
        <v>22</v>
      </c>
      <c r="C236" s="28">
        <v>13</v>
      </c>
      <c r="D236" s="28" t="s">
        <v>26</v>
      </c>
      <c r="E236" s="28">
        <v>4</v>
      </c>
      <c r="F236" s="28">
        <v>0</v>
      </c>
      <c r="G236" s="28" t="s">
        <v>26</v>
      </c>
      <c r="H236" s="28">
        <v>2</v>
      </c>
      <c r="I236" s="19"/>
      <c r="J236" s="22"/>
      <c r="K236" s="22"/>
      <c r="L236" s="23"/>
      <c r="M236" s="19"/>
      <c r="N236" s="23"/>
      <c r="O236" s="23"/>
      <c r="P236" s="23"/>
      <c r="Q236" s="23"/>
      <c r="R236" s="1"/>
    </row>
    <row r="237" spans="1:18" x14ac:dyDescent="0.3">
      <c r="A237" s="10" t="s">
        <v>57</v>
      </c>
      <c r="B237" s="17">
        <v>23</v>
      </c>
      <c r="C237" s="28">
        <v>16</v>
      </c>
      <c r="D237" s="28" t="s">
        <v>26</v>
      </c>
      <c r="E237" s="28">
        <v>4</v>
      </c>
      <c r="F237" s="28">
        <v>0</v>
      </c>
      <c r="G237" s="28" t="s">
        <v>26</v>
      </c>
      <c r="H237" s="28">
        <v>4</v>
      </c>
      <c r="I237" s="19"/>
      <c r="J237" s="22"/>
      <c r="K237" s="22"/>
      <c r="L237" s="23"/>
      <c r="M237" s="19"/>
      <c r="N237" s="23"/>
      <c r="O237" s="23"/>
      <c r="P237" s="23"/>
      <c r="Q237" s="23"/>
      <c r="R237" s="1"/>
    </row>
    <row r="238" spans="1:18" x14ac:dyDescent="0.3">
      <c r="A238" s="10" t="s">
        <v>57</v>
      </c>
      <c r="B238" s="17">
        <v>24</v>
      </c>
      <c r="C238" s="28">
        <v>16</v>
      </c>
      <c r="D238" s="28" t="s">
        <v>26</v>
      </c>
      <c r="E238" s="28">
        <v>4</v>
      </c>
      <c r="F238" s="28">
        <v>0</v>
      </c>
      <c r="G238" s="28" t="s">
        <v>26</v>
      </c>
      <c r="H238" s="28">
        <v>4</v>
      </c>
      <c r="I238" s="19"/>
      <c r="J238" s="22"/>
      <c r="K238" s="22"/>
      <c r="L238" s="23"/>
      <c r="M238" s="19"/>
      <c r="N238" s="23"/>
      <c r="O238" s="23"/>
      <c r="P238" s="23"/>
      <c r="Q238" s="23"/>
      <c r="R238" s="1"/>
    </row>
    <row r="239" spans="1:18" x14ac:dyDescent="0.3">
      <c r="A239" s="10" t="s">
        <v>57</v>
      </c>
      <c r="B239" s="17">
        <v>25</v>
      </c>
      <c r="C239" s="28">
        <v>17</v>
      </c>
      <c r="D239" s="28" t="s">
        <v>26</v>
      </c>
      <c r="E239" s="28">
        <v>4</v>
      </c>
      <c r="F239" s="28">
        <v>0</v>
      </c>
      <c r="G239" s="28" t="s">
        <v>26</v>
      </c>
      <c r="H239" s="28">
        <v>7</v>
      </c>
      <c r="I239" s="19"/>
      <c r="J239" s="22"/>
      <c r="K239" s="22"/>
      <c r="L239" s="23"/>
      <c r="M239" s="19"/>
      <c r="N239" s="23"/>
      <c r="O239" s="23"/>
      <c r="P239" s="23"/>
      <c r="Q239" s="23"/>
      <c r="R239" s="1"/>
    </row>
    <row r="240" spans="1:18" x14ac:dyDescent="0.3">
      <c r="A240" s="10" t="s">
        <v>57</v>
      </c>
      <c r="B240" s="17">
        <v>26</v>
      </c>
      <c r="C240" s="28">
        <v>16</v>
      </c>
      <c r="D240" s="28" t="s">
        <v>26</v>
      </c>
      <c r="E240" s="28">
        <v>4</v>
      </c>
      <c r="F240" s="28">
        <v>0</v>
      </c>
      <c r="G240" s="28" t="s">
        <v>26</v>
      </c>
      <c r="H240" s="28">
        <v>0</v>
      </c>
      <c r="I240" s="19"/>
      <c r="J240" s="22"/>
      <c r="K240" s="22"/>
      <c r="L240" s="23"/>
      <c r="M240" s="19"/>
      <c r="N240" s="23"/>
      <c r="O240" s="23"/>
      <c r="P240" s="23"/>
      <c r="Q240" s="23"/>
      <c r="R240" s="1"/>
    </row>
    <row r="241" spans="1:18" x14ac:dyDescent="0.3">
      <c r="A241" s="10" t="s">
        <v>57</v>
      </c>
      <c r="B241" s="17">
        <v>27</v>
      </c>
      <c r="C241" s="28">
        <v>13</v>
      </c>
      <c r="D241" s="28" t="s">
        <v>26</v>
      </c>
      <c r="E241" s="28">
        <v>4</v>
      </c>
      <c r="F241" s="28">
        <v>0</v>
      </c>
      <c r="G241" s="28" t="s">
        <v>26</v>
      </c>
      <c r="H241" s="28">
        <v>6</v>
      </c>
      <c r="I241" s="19"/>
      <c r="J241" s="22"/>
      <c r="K241" s="22"/>
      <c r="L241" s="23"/>
      <c r="M241" s="19"/>
      <c r="N241" s="23"/>
      <c r="O241" s="23"/>
      <c r="P241" s="23"/>
      <c r="Q241" s="23"/>
      <c r="R241" s="1"/>
    </row>
    <row r="242" spans="1:18" x14ac:dyDescent="0.3">
      <c r="A242" s="10" t="s">
        <v>57</v>
      </c>
      <c r="B242" s="17">
        <v>28</v>
      </c>
      <c r="C242" s="28">
        <v>15</v>
      </c>
      <c r="D242" s="28" t="s">
        <v>26</v>
      </c>
      <c r="E242" s="28">
        <v>4</v>
      </c>
      <c r="F242" s="28">
        <v>0</v>
      </c>
      <c r="G242" s="28" t="s">
        <v>26</v>
      </c>
      <c r="H242" s="28">
        <v>15</v>
      </c>
      <c r="I242" s="19"/>
      <c r="J242" s="22"/>
      <c r="K242" s="22"/>
      <c r="L242" s="23"/>
      <c r="M242" s="19"/>
      <c r="N242" s="23"/>
      <c r="O242" s="23"/>
      <c r="P242" s="23"/>
      <c r="Q242" s="23"/>
      <c r="R242" s="1"/>
    </row>
    <row r="243" spans="1:18" x14ac:dyDescent="0.3">
      <c r="A243" s="10" t="s">
        <v>57</v>
      </c>
      <c r="B243" s="17">
        <v>29</v>
      </c>
      <c r="C243" s="28">
        <v>15</v>
      </c>
      <c r="D243" s="28" t="s">
        <v>26</v>
      </c>
      <c r="E243" s="28">
        <v>4</v>
      </c>
      <c r="F243" s="28">
        <v>0</v>
      </c>
      <c r="G243" s="28" t="s">
        <v>26</v>
      </c>
      <c r="H243" s="28">
        <v>4</v>
      </c>
      <c r="I243" s="19"/>
      <c r="J243" s="22"/>
      <c r="K243" s="22"/>
      <c r="L243" s="23"/>
      <c r="M243" s="19"/>
      <c r="N243" s="23"/>
      <c r="O243" s="23"/>
      <c r="P243" s="23"/>
      <c r="Q243" s="23"/>
      <c r="R243" s="1"/>
    </row>
    <row r="244" spans="1:18" x14ac:dyDescent="0.3">
      <c r="A244" s="10" t="s">
        <v>57</v>
      </c>
      <c r="B244" s="17">
        <v>30</v>
      </c>
      <c r="C244" s="28">
        <v>15</v>
      </c>
      <c r="D244" s="28" t="s">
        <v>26</v>
      </c>
      <c r="E244" s="28">
        <v>4</v>
      </c>
      <c r="F244" s="28">
        <v>0</v>
      </c>
      <c r="G244" s="28" t="s">
        <v>26</v>
      </c>
      <c r="H244" s="28">
        <v>10</v>
      </c>
      <c r="I244" s="19"/>
      <c r="J244" s="22"/>
      <c r="K244" s="22"/>
      <c r="L244" s="23"/>
      <c r="M244" s="19"/>
      <c r="N244" s="23"/>
      <c r="O244" s="23"/>
      <c r="P244" s="23"/>
      <c r="Q244" s="23"/>
      <c r="R244" s="1"/>
    </row>
    <row r="245" spans="1:18" x14ac:dyDescent="0.3">
      <c r="A245" s="10" t="s">
        <v>57</v>
      </c>
      <c r="B245" s="17">
        <v>31</v>
      </c>
      <c r="C245" s="28">
        <v>11</v>
      </c>
      <c r="D245" s="28" t="s">
        <v>26</v>
      </c>
      <c r="E245" s="28">
        <v>4</v>
      </c>
      <c r="F245" s="28">
        <v>0</v>
      </c>
      <c r="G245" s="28" t="s">
        <v>26</v>
      </c>
      <c r="H245" s="28">
        <v>12</v>
      </c>
      <c r="I245" s="19"/>
      <c r="J245" s="22"/>
      <c r="K245" s="22"/>
      <c r="L245" s="23"/>
      <c r="M245" s="19"/>
      <c r="N245" s="23"/>
      <c r="O245" s="23"/>
      <c r="P245" s="23"/>
      <c r="Q245" s="23"/>
      <c r="R245" s="1"/>
    </row>
    <row r="246" spans="1:18" x14ac:dyDescent="0.3">
      <c r="A246" s="11" t="s">
        <v>58</v>
      </c>
      <c r="B246" s="17">
        <v>1</v>
      </c>
      <c r="C246" s="28">
        <v>16.628787878787882</v>
      </c>
      <c r="D246" s="28" t="s">
        <v>26</v>
      </c>
      <c r="E246" s="28">
        <v>3.0769230769230784</v>
      </c>
      <c r="F246" s="28">
        <v>0</v>
      </c>
      <c r="G246" s="28" t="s">
        <v>26</v>
      </c>
      <c r="H246" s="28">
        <v>23</v>
      </c>
      <c r="I246" s="18"/>
      <c r="J246" s="23"/>
      <c r="K246" s="23"/>
      <c r="L246" s="23"/>
      <c r="M246" s="19"/>
      <c r="N246" s="23"/>
      <c r="O246" s="23"/>
      <c r="P246" s="23"/>
      <c r="Q246" s="23"/>
      <c r="R246" s="1"/>
    </row>
    <row r="247" spans="1:18" x14ac:dyDescent="0.3">
      <c r="A247" s="11" t="s">
        <v>58</v>
      </c>
      <c r="B247" s="17">
        <v>2</v>
      </c>
      <c r="C247" s="28">
        <v>22.38636363636364</v>
      </c>
      <c r="D247" s="28" t="s">
        <v>26</v>
      </c>
      <c r="E247" s="28">
        <v>3.1410256410256423</v>
      </c>
      <c r="F247" s="28">
        <v>0</v>
      </c>
      <c r="G247" s="28" t="s">
        <v>26</v>
      </c>
      <c r="H247" s="28">
        <v>26</v>
      </c>
      <c r="I247" s="18"/>
      <c r="J247" s="23"/>
      <c r="K247" s="23"/>
      <c r="L247" s="23"/>
      <c r="M247" s="19"/>
      <c r="N247" s="23"/>
      <c r="O247" s="23"/>
      <c r="P247" s="23"/>
      <c r="Q247" s="23"/>
      <c r="R247" s="1"/>
    </row>
    <row r="248" spans="1:18" x14ac:dyDescent="0.3">
      <c r="A248" s="11" t="s">
        <v>58</v>
      </c>
      <c r="B248" s="17">
        <v>3</v>
      </c>
      <c r="C248" s="28">
        <v>11.401515151515154</v>
      </c>
      <c r="D248" s="28" t="s">
        <v>26</v>
      </c>
      <c r="E248" s="28">
        <v>3.0769230769230784</v>
      </c>
      <c r="F248" s="28">
        <v>0</v>
      </c>
      <c r="G248" s="28" t="s">
        <v>26</v>
      </c>
      <c r="H248" s="28">
        <v>25</v>
      </c>
      <c r="I248" s="18"/>
      <c r="J248" s="23"/>
      <c r="K248" s="23"/>
      <c r="L248" s="23"/>
      <c r="M248" s="19"/>
      <c r="N248" s="23"/>
      <c r="O248" s="23"/>
      <c r="P248" s="23"/>
      <c r="Q248" s="23"/>
      <c r="R248" s="1"/>
    </row>
    <row r="249" spans="1:18" x14ac:dyDescent="0.3">
      <c r="A249" s="11" t="s">
        <v>58</v>
      </c>
      <c r="B249" s="17">
        <v>4</v>
      </c>
      <c r="C249" s="28">
        <v>10.681818181818182</v>
      </c>
      <c r="D249" s="28" t="s">
        <v>26</v>
      </c>
      <c r="E249" s="28">
        <v>2.9166666666666679</v>
      </c>
      <c r="F249" s="28">
        <v>0</v>
      </c>
      <c r="G249" s="28" t="s">
        <v>26</v>
      </c>
      <c r="H249" s="28">
        <v>36</v>
      </c>
      <c r="I249" s="18"/>
      <c r="J249" s="23"/>
      <c r="K249" s="23"/>
      <c r="L249" s="23"/>
      <c r="M249" s="19"/>
      <c r="N249" s="23"/>
      <c r="O249" s="23"/>
      <c r="P249" s="23"/>
      <c r="Q249" s="23"/>
      <c r="R249" s="1"/>
    </row>
    <row r="250" spans="1:18" x14ac:dyDescent="0.3">
      <c r="A250" s="11" t="s">
        <v>58</v>
      </c>
      <c r="B250" s="17">
        <v>5</v>
      </c>
      <c r="C250" s="28">
        <v>9.4696969696969724</v>
      </c>
      <c r="D250" s="28" t="s">
        <v>26</v>
      </c>
      <c r="E250" s="28">
        <v>3.044871794871796</v>
      </c>
      <c r="F250" s="28">
        <v>0</v>
      </c>
      <c r="G250" s="28" t="s">
        <v>26</v>
      </c>
      <c r="H250" s="28">
        <v>6</v>
      </c>
      <c r="I250" s="18"/>
      <c r="J250" s="23"/>
      <c r="K250" s="23"/>
      <c r="L250" s="23"/>
      <c r="M250" s="19"/>
      <c r="N250" s="23"/>
      <c r="O250" s="23"/>
      <c r="P250" s="23"/>
      <c r="Q250" s="23"/>
      <c r="R250" s="1"/>
    </row>
    <row r="251" spans="1:18" x14ac:dyDescent="0.3">
      <c r="A251" s="11" t="s">
        <v>58</v>
      </c>
      <c r="B251" s="17">
        <v>6</v>
      </c>
      <c r="C251" s="28">
        <v>10.000000000000004</v>
      </c>
      <c r="D251" s="28" t="s">
        <v>26</v>
      </c>
      <c r="E251" s="28">
        <v>3.0769230769230784</v>
      </c>
      <c r="F251" s="28">
        <v>0</v>
      </c>
      <c r="G251" s="28" t="s">
        <v>26</v>
      </c>
      <c r="H251" s="28">
        <v>1</v>
      </c>
      <c r="I251" s="18"/>
      <c r="J251" s="23"/>
      <c r="K251" s="23"/>
      <c r="L251" s="23"/>
      <c r="M251" s="19"/>
      <c r="N251" s="23"/>
      <c r="O251" s="23"/>
      <c r="P251" s="23"/>
      <c r="Q251" s="23"/>
      <c r="R251" s="1"/>
    </row>
    <row r="252" spans="1:18" x14ac:dyDescent="0.3">
      <c r="A252" s="11" t="s">
        <v>58</v>
      </c>
      <c r="B252" s="17">
        <v>7</v>
      </c>
      <c r="C252" s="28">
        <v>8.6742424242424239</v>
      </c>
      <c r="D252" s="28" t="s">
        <v>26</v>
      </c>
      <c r="E252" s="28">
        <v>3.0769230769230784</v>
      </c>
      <c r="F252" s="28">
        <v>0</v>
      </c>
      <c r="G252" s="28" t="s">
        <v>26</v>
      </c>
      <c r="H252" s="28">
        <v>1</v>
      </c>
      <c r="I252" s="18"/>
      <c r="J252" s="23"/>
      <c r="K252" s="23"/>
      <c r="L252" s="23"/>
      <c r="M252" s="19"/>
      <c r="N252" s="23"/>
      <c r="O252" s="23"/>
      <c r="P252" s="23"/>
      <c r="Q252" s="23"/>
      <c r="R252" s="1"/>
    </row>
    <row r="253" spans="1:18" x14ac:dyDescent="0.3">
      <c r="A253" s="11" t="s">
        <v>58</v>
      </c>
      <c r="B253" s="17">
        <v>8</v>
      </c>
      <c r="C253" s="28">
        <v>10.946969696969697</v>
      </c>
      <c r="D253" s="28" t="s">
        <v>26</v>
      </c>
      <c r="E253" s="28">
        <v>3.1410256410256419</v>
      </c>
      <c r="F253" s="28">
        <v>0</v>
      </c>
      <c r="G253" s="28" t="s">
        <v>26</v>
      </c>
      <c r="H253" s="28">
        <v>14</v>
      </c>
      <c r="I253" s="18"/>
      <c r="J253" s="23"/>
      <c r="K253" s="23"/>
      <c r="L253" s="23"/>
      <c r="M253" s="19"/>
      <c r="N253" s="23"/>
      <c r="O253" s="23"/>
      <c r="P253" s="23"/>
      <c r="Q253" s="23"/>
      <c r="R253" s="1"/>
    </row>
    <row r="254" spans="1:18" x14ac:dyDescent="0.3">
      <c r="A254" s="11" t="s">
        <v>58</v>
      </c>
      <c r="B254" s="17">
        <v>9</v>
      </c>
      <c r="C254" s="28">
        <v>9.8863636363636367</v>
      </c>
      <c r="D254" s="28" t="s">
        <v>26</v>
      </c>
      <c r="E254" s="28">
        <v>2.884615384615385</v>
      </c>
      <c r="F254" s="28">
        <v>0</v>
      </c>
      <c r="G254" s="28" t="s">
        <v>26</v>
      </c>
      <c r="H254" s="28">
        <v>33</v>
      </c>
      <c r="I254" s="18"/>
      <c r="J254" s="23"/>
      <c r="K254" s="23"/>
      <c r="L254" s="23"/>
      <c r="M254" s="19"/>
      <c r="N254" s="23"/>
      <c r="O254" s="23"/>
      <c r="P254" s="23"/>
      <c r="Q254" s="23"/>
      <c r="R254" s="1"/>
    </row>
    <row r="255" spans="1:18" x14ac:dyDescent="0.3">
      <c r="A255" s="11" t="s">
        <v>58</v>
      </c>
      <c r="B255" s="17">
        <v>10</v>
      </c>
      <c r="C255" s="28">
        <v>9.0909090909090917</v>
      </c>
      <c r="D255" s="28" t="s">
        <v>26</v>
      </c>
      <c r="E255" s="28">
        <v>2.1153846153846154</v>
      </c>
      <c r="F255" s="28">
        <v>0</v>
      </c>
      <c r="G255" s="28" t="s">
        <v>26</v>
      </c>
      <c r="H255" s="28">
        <v>44</v>
      </c>
      <c r="I255" s="18"/>
      <c r="J255" s="23"/>
      <c r="K255" s="23"/>
      <c r="L255" s="23"/>
      <c r="M255" s="19"/>
      <c r="N255" s="23"/>
      <c r="O255" s="23"/>
      <c r="P255" s="23"/>
      <c r="Q255" s="23"/>
      <c r="R255" s="1"/>
    </row>
    <row r="256" spans="1:18" x14ac:dyDescent="0.3">
      <c r="A256" s="11" t="s">
        <v>58</v>
      </c>
      <c r="B256" s="17">
        <v>11</v>
      </c>
      <c r="C256" s="28">
        <v>8.7121212121212128</v>
      </c>
      <c r="D256" s="28" t="s">
        <v>26</v>
      </c>
      <c r="E256" s="28">
        <v>2.3717948717948723</v>
      </c>
      <c r="F256" s="28">
        <v>0</v>
      </c>
      <c r="G256" s="28" t="s">
        <v>26</v>
      </c>
      <c r="H256" s="28">
        <v>55</v>
      </c>
      <c r="I256" s="18"/>
      <c r="J256" s="23"/>
      <c r="K256" s="23"/>
      <c r="L256" s="23"/>
      <c r="M256" s="19"/>
      <c r="N256" s="23"/>
      <c r="O256" s="23"/>
      <c r="P256" s="23"/>
      <c r="Q256" s="23"/>
      <c r="R256" s="1"/>
    </row>
    <row r="257" spans="1:18" x14ac:dyDescent="0.3">
      <c r="A257" s="11" t="s">
        <v>58</v>
      </c>
      <c r="B257" s="17">
        <v>12</v>
      </c>
      <c r="C257" s="28">
        <v>0.87121212121212144</v>
      </c>
      <c r="D257" s="28" t="s">
        <v>26</v>
      </c>
      <c r="E257" s="28">
        <v>0.83333333333333337</v>
      </c>
      <c r="F257" s="28">
        <v>0</v>
      </c>
      <c r="G257" s="28" t="s">
        <v>26</v>
      </c>
      <c r="H257" s="28">
        <v>51</v>
      </c>
      <c r="I257" s="18"/>
      <c r="J257" s="23"/>
      <c r="K257" s="23"/>
      <c r="L257" s="23"/>
      <c r="M257" s="19"/>
      <c r="N257" s="23"/>
      <c r="O257" s="23"/>
      <c r="P257" s="23"/>
      <c r="Q257" s="23"/>
      <c r="R257" s="1"/>
    </row>
    <row r="258" spans="1:18" x14ac:dyDescent="0.3">
      <c r="A258" s="11" t="s">
        <v>58</v>
      </c>
      <c r="B258" s="17">
        <v>13</v>
      </c>
      <c r="C258" s="28">
        <v>4.0530303030303028</v>
      </c>
      <c r="D258" s="28" t="s">
        <v>26</v>
      </c>
      <c r="E258" s="28">
        <v>1.7307692307692308</v>
      </c>
      <c r="F258" s="28">
        <v>0</v>
      </c>
      <c r="G258" s="28" t="s">
        <v>26</v>
      </c>
      <c r="H258" s="28">
        <v>14</v>
      </c>
      <c r="I258" s="18"/>
      <c r="J258" s="23"/>
      <c r="K258" s="23"/>
      <c r="L258" s="23"/>
      <c r="M258" s="19"/>
      <c r="N258" s="23"/>
      <c r="O258" s="23"/>
      <c r="P258" s="23"/>
      <c r="Q258" s="23"/>
      <c r="R258" s="1"/>
    </row>
    <row r="259" spans="1:18" x14ac:dyDescent="0.3">
      <c r="A259" s="11" t="s">
        <v>58</v>
      </c>
      <c r="B259" s="17">
        <v>14</v>
      </c>
      <c r="C259" s="28">
        <v>2.9545454545454546</v>
      </c>
      <c r="D259" s="28" t="s">
        <v>26</v>
      </c>
      <c r="E259" s="28">
        <v>0.83333333333333337</v>
      </c>
      <c r="F259" s="28">
        <v>0</v>
      </c>
      <c r="G259" s="28" t="s">
        <v>26</v>
      </c>
      <c r="H259" s="28">
        <v>16</v>
      </c>
      <c r="I259" s="18"/>
      <c r="J259" s="23"/>
      <c r="K259" s="23"/>
      <c r="L259" s="23"/>
      <c r="M259" s="19"/>
      <c r="N259" s="23"/>
      <c r="O259" s="23"/>
      <c r="P259" s="23"/>
      <c r="Q259" s="23"/>
      <c r="R259" s="1"/>
    </row>
    <row r="260" spans="1:18" x14ac:dyDescent="0.3">
      <c r="A260" s="11" t="s">
        <v>58</v>
      </c>
      <c r="B260" s="17">
        <v>15</v>
      </c>
      <c r="C260" s="28">
        <v>16.022727272727273</v>
      </c>
      <c r="D260" s="28" t="s">
        <v>26</v>
      </c>
      <c r="E260" s="28">
        <v>2.9807692307692317</v>
      </c>
      <c r="F260" s="28">
        <v>0</v>
      </c>
      <c r="G260" s="28" t="s">
        <v>26</v>
      </c>
      <c r="H260" s="28">
        <v>22</v>
      </c>
      <c r="I260" s="18"/>
      <c r="J260" s="23"/>
      <c r="K260" s="23"/>
      <c r="L260" s="23"/>
      <c r="M260" s="19"/>
      <c r="N260" s="23"/>
      <c r="O260" s="23"/>
      <c r="P260" s="23"/>
      <c r="Q260" s="23"/>
      <c r="R260" s="1"/>
    </row>
    <row r="261" spans="1:18" x14ac:dyDescent="0.3">
      <c r="A261" s="11" t="s">
        <v>58</v>
      </c>
      <c r="B261" s="17">
        <v>16</v>
      </c>
      <c r="C261" s="28">
        <v>15.833333333333334</v>
      </c>
      <c r="D261" s="28" t="s">
        <v>26</v>
      </c>
      <c r="E261" s="28">
        <v>2.4038461538461537</v>
      </c>
      <c r="F261" s="28">
        <v>0</v>
      </c>
      <c r="G261" s="28" t="s">
        <v>26</v>
      </c>
      <c r="H261" s="28">
        <v>16</v>
      </c>
      <c r="I261" s="18"/>
      <c r="J261" s="23"/>
      <c r="K261" s="23"/>
      <c r="L261" s="23"/>
      <c r="M261" s="19"/>
      <c r="N261" s="23"/>
      <c r="O261" s="23"/>
      <c r="P261" s="23"/>
      <c r="Q261" s="23"/>
      <c r="R261" s="1"/>
    </row>
    <row r="262" spans="1:18" x14ac:dyDescent="0.3">
      <c r="A262" s="11" t="s">
        <v>58</v>
      </c>
      <c r="B262" s="17">
        <v>17</v>
      </c>
      <c r="C262" s="28">
        <v>11</v>
      </c>
      <c r="D262" s="28" t="s">
        <v>26</v>
      </c>
      <c r="E262" s="28">
        <v>3</v>
      </c>
      <c r="F262" s="28">
        <v>0</v>
      </c>
      <c r="G262" s="28" t="s">
        <v>26</v>
      </c>
      <c r="H262" s="28">
        <v>56</v>
      </c>
      <c r="I262" s="18"/>
      <c r="J262" s="23"/>
      <c r="K262" s="23"/>
      <c r="L262" s="23"/>
      <c r="M262" s="19"/>
      <c r="N262" s="23"/>
      <c r="O262" s="23"/>
      <c r="P262" s="23"/>
      <c r="Q262" s="23"/>
      <c r="R262" s="1"/>
    </row>
    <row r="263" spans="1:18" x14ac:dyDescent="0.3">
      <c r="A263" s="11" t="s">
        <v>58</v>
      </c>
      <c r="B263" s="17">
        <v>18</v>
      </c>
      <c r="C263" s="28">
        <v>1</v>
      </c>
      <c r="D263" s="28" t="s">
        <v>26</v>
      </c>
      <c r="E263" s="28">
        <v>0</v>
      </c>
      <c r="F263" s="28">
        <v>0</v>
      </c>
      <c r="G263" s="28" t="s">
        <v>26</v>
      </c>
      <c r="H263" s="28">
        <v>2</v>
      </c>
      <c r="I263" s="18"/>
      <c r="J263" s="23"/>
      <c r="K263" s="23"/>
      <c r="L263" s="23"/>
      <c r="M263" s="19"/>
      <c r="N263" s="23"/>
      <c r="O263" s="23"/>
      <c r="P263" s="23"/>
      <c r="Q263" s="23"/>
      <c r="R263" s="1"/>
    </row>
    <row r="264" spans="1:18" x14ac:dyDescent="0.3">
      <c r="A264" s="11" t="s">
        <v>58</v>
      </c>
      <c r="B264" s="17">
        <v>19</v>
      </c>
      <c r="C264" s="28">
        <v>10</v>
      </c>
      <c r="D264" s="28" t="s">
        <v>26</v>
      </c>
      <c r="E264" s="28">
        <v>1</v>
      </c>
      <c r="F264" s="28">
        <v>0</v>
      </c>
      <c r="G264" s="28" t="s">
        <v>26</v>
      </c>
      <c r="H264" s="28">
        <v>8</v>
      </c>
      <c r="I264" s="18"/>
      <c r="J264" s="23"/>
      <c r="K264" s="23"/>
      <c r="L264" s="23"/>
      <c r="M264" s="19"/>
      <c r="N264" s="23"/>
      <c r="O264" s="23"/>
      <c r="P264" s="23"/>
      <c r="Q264" s="23"/>
      <c r="R264" s="1"/>
    </row>
    <row r="265" spans="1:18" x14ac:dyDescent="0.3">
      <c r="A265" s="11" t="s">
        <v>58</v>
      </c>
      <c r="B265" s="17">
        <v>20</v>
      </c>
      <c r="C265" s="28">
        <v>21</v>
      </c>
      <c r="D265" s="28" t="s">
        <v>26</v>
      </c>
      <c r="E265" s="28">
        <v>3</v>
      </c>
      <c r="F265" s="28">
        <v>0</v>
      </c>
      <c r="G265" s="28" t="s">
        <v>26</v>
      </c>
      <c r="H265" s="28">
        <v>3</v>
      </c>
      <c r="I265" s="18"/>
      <c r="J265" s="23"/>
      <c r="K265" s="23"/>
      <c r="L265" s="23"/>
      <c r="M265" s="19"/>
      <c r="N265" s="23"/>
      <c r="O265" s="23"/>
      <c r="P265" s="23"/>
      <c r="Q265" s="23"/>
      <c r="R265" s="1"/>
    </row>
    <row r="266" spans="1:18" x14ac:dyDescent="0.3">
      <c r="A266" s="11" t="s">
        <v>58</v>
      </c>
      <c r="B266" s="17">
        <v>21</v>
      </c>
      <c r="C266" s="28">
        <v>18</v>
      </c>
      <c r="D266" s="28" t="s">
        <v>26</v>
      </c>
      <c r="E266" s="28">
        <v>2</v>
      </c>
      <c r="F266" s="28">
        <v>0</v>
      </c>
      <c r="G266" s="28" t="s">
        <v>26</v>
      </c>
      <c r="H266" s="28">
        <v>8</v>
      </c>
      <c r="I266" s="18"/>
      <c r="J266" s="23"/>
      <c r="K266" s="23"/>
      <c r="L266" s="23"/>
      <c r="M266" s="19"/>
      <c r="N266" s="23"/>
      <c r="O266" s="23"/>
      <c r="P266" s="23"/>
      <c r="Q266" s="23"/>
      <c r="R266" s="1"/>
    </row>
    <row r="267" spans="1:18" x14ac:dyDescent="0.3">
      <c r="A267" s="11" t="s">
        <v>58</v>
      </c>
      <c r="B267" s="17">
        <v>22</v>
      </c>
      <c r="C267" s="28">
        <v>15</v>
      </c>
      <c r="D267" s="28" t="s">
        <v>26</v>
      </c>
      <c r="E267" s="28">
        <v>3</v>
      </c>
      <c r="F267" s="28">
        <v>0</v>
      </c>
      <c r="G267" s="28" t="s">
        <v>26</v>
      </c>
      <c r="H267" s="28">
        <v>15</v>
      </c>
      <c r="I267" s="18"/>
      <c r="J267" s="23"/>
      <c r="K267" s="23"/>
      <c r="L267" s="23"/>
      <c r="M267" s="19"/>
      <c r="N267" s="23"/>
      <c r="O267" s="23"/>
      <c r="P267" s="23"/>
      <c r="Q267" s="23"/>
      <c r="R267" s="1"/>
    </row>
    <row r="268" spans="1:18" x14ac:dyDescent="0.3">
      <c r="A268" s="11" t="s">
        <v>58</v>
      </c>
      <c r="B268" s="17">
        <v>23</v>
      </c>
      <c r="C268" s="28">
        <v>11</v>
      </c>
      <c r="D268" s="28" t="s">
        <v>26</v>
      </c>
      <c r="E268" s="28">
        <v>3</v>
      </c>
      <c r="F268" s="28">
        <v>0</v>
      </c>
      <c r="G268" s="28" t="s">
        <v>26</v>
      </c>
      <c r="H268" s="28">
        <v>39</v>
      </c>
      <c r="I268" s="18"/>
      <c r="J268" s="23"/>
      <c r="K268" s="23"/>
      <c r="L268" s="23"/>
      <c r="M268" s="19"/>
      <c r="N268" s="23"/>
      <c r="O268" s="23"/>
      <c r="P268" s="23"/>
      <c r="Q268" s="23"/>
      <c r="R268" s="1"/>
    </row>
    <row r="269" spans="1:18" x14ac:dyDescent="0.3">
      <c r="A269" s="11" t="s">
        <v>58</v>
      </c>
      <c r="B269" s="17">
        <v>24</v>
      </c>
      <c r="C269" s="28">
        <v>14</v>
      </c>
      <c r="D269" s="28" t="s">
        <v>26</v>
      </c>
      <c r="E269" s="28">
        <v>2</v>
      </c>
      <c r="F269" s="28">
        <v>0</v>
      </c>
      <c r="G269" s="28" t="s">
        <v>26</v>
      </c>
      <c r="H269" s="28">
        <v>40</v>
      </c>
      <c r="I269" s="18"/>
      <c r="J269" s="23"/>
      <c r="K269" s="23"/>
      <c r="L269" s="23"/>
      <c r="M269" s="19"/>
      <c r="N269" s="23"/>
      <c r="O269" s="23"/>
      <c r="P269" s="23"/>
      <c r="Q269" s="23"/>
      <c r="R269" s="1"/>
    </row>
    <row r="270" spans="1:18" x14ac:dyDescent="0.3">
      <c r="A270" s="11" t="s">
        <v>58</v>
      </c>
      <c r="B270" s="17">
        <v>25</v>
      </c>
      <c r="C270" s="28">
        <v>16</v>
      </c>
      <c r="D270" s="28" t="s">
        <v>26</v>
      </c>
      <c r="E270" s="28">
        <v>2</v>
      </c>
      <c r="F270" s="28">
        <v>0</v>
      </c>
      <c r="G270" s="28" t="s">
        <v>26</v>
      </c>
      <c r="H270" s="28">
        <v>31</v>
      </c>
      <c r="I270" s="18"/>
      <c r="J270" s="23"/>
      <c r="K270" s="23"/>
      <c r="L270" s="23"/>
      <c r="M270" s="19"/>
      <c r="N270" s="23"/>
      <c r="O270" s="23"/>
      <c r="P270" s="23"/>
      <c r="Q270" s="23"/>
      <c r="R270" s="1"/>
    </row>
    <row r="271" spans="1:18" x14ac:dyDescent="0.3">
      <c r="A271" s="11" t="s">
        <v>58</v>
      </c>
      <c r="B271" s="17">
        <v>26</v>
      </c>
      <c r="C271" s="28">
        <v>16</v>
      </c>
      <c r="D271" s="28" t="s">
        <v>26</v>
      </c>
      <c r="E271" s="28">
        <v>2</v>
      </c>
      <c r="F271" s="28">
        <v>0</v>
      </c>
      <c r="G271" s="28" t="s">
        <v>26</v>
      </c>
      <c r="H271" s="28">
        <v>31</v>
      </c>
      <c r="I271" s="18"/>
      <c r="J271" s="23"/>
      <c r="K271" s="23"/>
      <c r="L271" s="23"/>
      <c r="M271" s="19"/>
      <c r="N271" s="23"/>
      <c r="O271" s="23"/>
      <c r="P271" s="23"/>
      <c r="Q271" s="23"/>
      <c r="R271" s="1"/>
    </row>
    <row r="272" spans="1:18" x14ac:dyDescent="0.3">
      <c r="A272" s="11" t="s">
        <v>58</v>
      </c>
      <c r="B272" s="17">
        <v>27</v>
      </c>
      <c r="C272" s="28">
        <v>18</v>
      </c>
      <c r="D272" s="28" t="s">
        <v>26</v>
      </c>
      <c r="E272" s="28">
        <v>2</v>
      </c>
      <c r="F272" s="28">
        <v>0</v>
      </c>
      <c r="G272" s="28" t="s">
        <v>26</v>
      </c>
      <c r="H272" s="28">
        <v>18</v>
      </c>
      <c r="I272" s="18"/>
      <c r="J272" s="23"/>
      <c r="K272" s="23"/>
      <c r="L272" s="23"/>
      <c r="M272" s="19"/>
      <c r="N272" s="23"/>
      <c r="O272" s="23"/>
      <c r="P272" s="23"/>
      <c r="Q272" s="23"/>
      <c r="R272" s="1"/>
    </row>
    <row r="273" spans="1:18" x14ac:dyDescent="0.3">
      <c r="A273" s="11" t="s">
        <v>58</v>
      </c>
      <c r="B273" s="17">
        <v>28</v>
      </c>
      <c r="C273" s="28">
        <v>19</v>
      </c>
      <c r="D273" s="28" t="s">
        <v>26</v>
      </c>
      <c r="E273" s="28">
        <v>2</v>
      </c>
      <c r="F273" s="28">
        <v>0</v>
      </c>
      <c r="G273" s="28" t="s">
        <v>26</v>
      </c>
      <c r="H273" s="28">
        <v>21</v>
      </c>
      <c r="I273" s="18"/>
      <c r="J273" s="23"/>
      <c r="K273" s="23"/>
      <c r="L273" s="23"/>
      <c r="M273" s="19"/>
      <c r="N273" s="23"/>
      <c r="O273" s="23"/>
      <c r="P273" s="23"/>
      <c r="Q273" s="23"/>
      <c r="R273" s="1"/>
    </row>
    <row r="274" spans="1:18" x14ac:dyDescent="0.3">
      <c r="A274" s="11" t="s">
        <v>58</v>
      </c>
      <c r="B274" s="17">
        <v>29</v>
      </c>
      <c r="C274" s="28">
        <v>17</v>
      </c>
      <c r="D274" s="28" t="s">
        <v>26</v>
      </c>
      <c r="E274" s="28">
        <v>1</v>
      </c>
      <c r="F274" s="28">
        <v>0</v>
      </c>
      <c r="G274" s="28" t="s">
        <v>26</v>
      </c>
      <c r="H274" s="28">
        <v>10</v>
      </c>
      <c r="I274" s="18"/>
      <c r="J274" s="23"/>
      <c r="K274" s="23"/>
      <c r="L274" s="23"/>
      <c r="M274" s="19"/>
      <c r="N274" s="23"/>
      <c r="O274" s="23"/>
      <c r="P274" s="23"/>
      <c r="Q274" s="23"/>
      <c r="R274" s="1"/>
    </row>
    <row r="275" spans="1:18" x14ac:dyDescent="0.3">
      <c r="A275" s="11" t="s">
        <v>58</v>
      </c>
      <c r="B275" s="17">
        <v>30</v>
      </c>
      <c r="C275" s="28">
        <v>16</v>
      </c>
      <c r="D275" s="28" t="s">
        <v>26</v>
      </c>
      <c r="E275" s="28">
        <v>2</v>
      </c>
      <c r="F275" s="28">
        <v>0</v>
      </c>
      <c r="G275" s="28" t="s">
        <v>26</v>
      </c>
      <c r="H275" s="28">
        <v>39</v>
      </c>
      <c r="I275" s="18"/>
      <c r="J275" s="23"/>
      <c r="K275" s="23"/>
      <c r="L275" s="23"/>
      <c r="M275" s="19"/>
      <c r="N275" s="23"/>
      <c r="O275" s="23"/>
      <c r="P275" s="23"/>
      <c r="Q275" s="23"/>
      <c r="R275" s="1"/>
    </row>
    <row r="276" spans="1:18" x14ac:dyDescent="0.3">
      <c r="A276" s="12" t="s">
        <v>59</v>
      </c>
      <c r="B276" s="17">
        <v>1</v>
      </c>
      <c r="C276" s="28">
        <v>16</v>
      </c>
      <c r="D276" s="28" t="s">
        <v>26</v>
      </c>
      <c r="E276" s="28">
        <v>3</v>
      </c>
      <c r="F276" s="28">
        <v>0</v>
      </c>
      <c r="G276" s="28" t="s">
        <v>26</v>
      </c>
      <c r="H276" s="28">
        <v>12</v>
      </c>
      <c r="I276" s="18"/>
      <c r="J276" s="23"/>
      <c r="K276" s="23"/>
      <c r="L276" s="23"/>
      <c r="M276" s="19"/>
      <c r="N276" s="23"/>
      <c r="O276" s="23"/>
      <c r="P276" s="23"/>
      <c r="Q276" s="23"/>
      <c r="R276" s="1"/>
    </row>
    <row r="277" spans="1:18" x14ac:dyDescent="0.3">
      <c r="A277" s="12" t="s">
        <v>59</v>
      </c>
      <c r="B277" s="17">
        <v>2</v>
      </c>
      <c r="C277" s="28">
        <v>29</v>
      </c>
      <c r="D277" s="28" t="s">
        <v>26</v>
      </c>
      <c r="E277" s="28">
        <v>5</v>
      </c>
      <c r="F277" s="28">
        <v>0</v>
      </c>
      <c r="G277" s="28" t="s">
        <v>26</v>
      </c>
      <c r="H277" s="28">
        <v>11</v>
      </c>
      <c r="I277" s="18"/>
      <c r="J277" s="23"/>
      <c r="K277" s="23"/>
      <c r="L277" s="23"/>
      <c r="M277" s="19"/>
      <c r="N277" s="23"/>
      <c r="O277" s="23"/>
      <c r="P277" s="23"/>
      <c r="Q277" s="23"/>
      <c r="R277" s="1"/>
    </row>
    <row r="278" spans="1:18" x14ac:dyDescent="0.3">
      <c r="A278" s="12" t="s">
        <v>59</v>
      </c>
      <c r="B278" s="17">
        <v>3</v>
      </c>
      <c r="C278" s="28">
        <v>4</v>
      </c>
      <c r="D278" s="28" t="s">
        <v>26</v>
      </c>
      <c r="E278" s="28">
        <v>1</v>
      </c>
      <c r="F278" s="28">
        <v>0</v>
      </c>
      <c r="G278" s="28" t="s">
        <v>26</v>
      </c>
      <c r="H278" s="28">
        <v>1</v>
      </c>
      <c r="I278" s="18"/>
      <c r="J278" s="23"/>
      <c r="K278" s="23"/>
      <c r="L278" s="23"/>
      <c r="M278" s="19"/>
      <c r="N278" s="23"/>
      <c r="O278" s="23"/>
      <c r="P278" s="23"/>
      <c r="Q278" s="23"/>
      <c r="R278" s="1"/>
    </row>
    <row r="279" spans="1:18" x14ac:dyDescent="0.3">
      <c r="A279" s="12" t="s">
        <v>59</v>
      </c>
      <c r="B279" s="17">
        <v>4</v>
      </c>
      <c r="C279" s="28">
        <v>12</v>
      </c>
      <c r="D279" s="28" t="s">
        <v>26</v>
      </c>
      <c r="E279" s="28">
        <v>2</v>
      </c>
      <c r="F279" s="28">
        <v>0</v>
      </c>
      <c r="G279" s="28" t="s">
        <v>26</v>
      </c>
      <c r="H279" s="28">
        <v>8</v>
      </c>
      <c r="I279" s="18"/>
      <c r="J279" s="23"/>
      <c r="K279" s="23"/>
      <c r="L279" s="23"/>
      <c r="M279" s="19"/>
      <c r="N279" s="23"/>
      <c r="O279" s="23"/>
      <c r="P279" s="23"/>
      <c r="Q279" s="23"/>
      <c r="R279" s="1"/>
    </row>
    <row r="280" spans="1:18" x14ac:dyDescent="0.3">
      <c r="A280" s="12" t="s">
        <v>59</v>
      </c>
      <c r="B280" s="17">
        <v>5</v>
      </c>
      <c r="C280" s="28">
        <v>21</v>
      </c>
      <c r="D280" s="28" t="s">
        <v>26</v>
      </c>
      <c r="E280" s="28">
        <v>4</v>
      </c>
      <c r="F280" s="28">
        <v>0</v>
      </c>
      <c r="G280" s="28" t="s">
        <v>26</v>
      </c>
      <c r="H280" s="28">
        <v>12</v>
      </c>
      <c r="I280" s="18"/>
      <c r="J280" s="23"/>
      <c r="K280" s="23"/>
      <c r="L280" s="23"/>
      <c r="M280" s="19"/>
      <c r="N280" s="23"/>
      <c r="O280" s="23"/>
      <c r="P280" s="23"/>
      <c r="Q280" s="23"/>
      <c r="R280" s="1"/>
    </row>
    <row r="281" spans="1:18" x14ac:dyDescent="0.3">
      <c r="A281" s="12" t="s">
        <v>59</v>
      </c>
      <c r="B281" s="17">
        <v>6</v>
      </c>
      <c r="C281" s="28">
        <v>21</v>
      </c>
      <c r="D281" s="28" t="s">
        <v>26</v>
      </c>
      <c r="E281" s="28">
        <v>4</v>
      </c>
      <c r="F281" s="28">
        <v>0</v>
      </c>
      <c r="G281" s="28" t="s">
        <v>26</v>
      </c>
      <c r="H281" s="28">
        <v>25</v>
      </c>
      <c r="I281" s="18"/>
      <c r="J281" s="23"/>
      <c r="K281" s="23"/>
      <c r="L281" s="23"/>
      <c r="M281" s="19"/>
      <c r="N281" s="23"/>
      <c r="O281" s="23"/>
      <c r="P281" s="23"/>
      <c r="Q281" s="23"/>
      <c r="R281" s="1"/>
    </row>
    <row r="282" spans="1:18" x14ac:dyDescent="0.3">
      <c r="A282" s="12" t="s">
        <v>59</v>
      </c>
      <c r="B282" s="17">
        <v>7</v>
      </c>
      <c r="C282" s="28">
        <v>19</v>
      </c>
      <c r="D282" s="28" t="s">
        <v>26</v>
      </c>
      <c r="E282" s="28">
        <v>3</v>
      </c>
      <c r="F282" s="28">
        <v>0</v>
      </c>
      <c r="G282" s="28" t="s">
        <v>26</v>
      </c>
      <c r="H282" s="28">
        <v>53</v>
      </c>
      <c r="I282" s="18"/>
      <c r="J282" s="23"/>
      <c r="K282" s="23"/>
      <c r="L282" s="23"/>
      <c r="M282" s="19"/>
      <c r="N282" s="23"/>
      <c r="O282" s="23"/>
      <c r="P282" s="23"/>
      <c r="Q282" s="23"/>
      <c r="R282" s="1"/>
    </row>
    <row r="283" spans="1:18" x14ac:dyDescent="0.3">
      <c r="A283" s="12" t="s">
        <v>59</v>
      </c>
      <c r="B283" s="17">
        <v>8</v>
      </c>
      <c r="C283" s="28">
        <v>17</v>
      </c>
      <c r="D283" s="28" t="s">
        <v>26</v>
      </c>
      <c r="E283" s="28">
        <v>3</v>
      </c>
      <c r="F283" s="28">
        <v>0</v>
      </c>
      <c r="G283" s="28" t="s">
        <v>26</v>
      </c>
      <c r="H283" s="28">
        <v>54</v>
      </c>
      <c r="I283" s="18"/>
      <c r="J283" s="23"/>
      <c r="K283" s="23"/>
      <c r="L283" s="23"/>
      <c r="M283" s="19"/>
      <c r="N283" s="23"/>
      <c r="O283" s="23"/>
      <c r="P283" s="23"/>
      <c r="Q283" s="23"/>
      <c r="R283" s="1"/>
    </row>
    <row r="284" spans="1:18" x14ac:dyDescent="0.3">
      <c r="A284" s="12" t="s">
        <v>59</v>
      </c>
      <c r="B284" s="17">
        <v>9</v>
      </c>
      <c r="C284" s="28">
        <v>15</v>
      </c>
      <c r="D284" s="28" t="s">
        <v>26</v>
      </c>
      <c r="E284" s="28">
        <v>4</v>
      </c>
      <c r="F284" s="28">
        <v>0</v>
      </c>
      <c r="G284" s="28" t="s">
        <v>26</v>
      </c>
      <c r="H284" s="28">
        <v>16</v>
      </c>
      <c r="I284" s="18"/>
      <c r="J284" s="23"/>
      <c r="K284" s="23"/>
      <c r="L284" s="23"/>
      <c r="M284" s="19"/>
      <c r="N284" s="23"/>
      <c r="O284" s="23"/>
      <c r="P284" s="23"/>
      <c r="Q284" s="23"/>
      <c r="R284" s="1"/>
    </row>
    <row r="285" spans="1:18" x14ac:dyDescent="0.3">
      <c r="A285" s="12" t="s">
        <v>59</v>
      </c>
      <c r="B285" s="17">
        <v>10</v>
      </c>
      <c r="C285" s="28">
        <v>11</v>
      </c>
      <c r="D285" s="28" t="s">
        <v>26</v>
      </c>
      <c r="E285" s="28">
        <v>4</v>
      </c>
      <c r="F285" s="28">
        <v>0</v>
      </c>
      <c r="G285" s="28" t="s">
        <v>26</v>
      </c>
      <c r="H285" s="28">
        <v>25</v>
      </c>
      <c r="I285" s="18"/>
      <c r="J285" s="23"/>
      <c r="K285" s="23"/>
      <c r="L285" s="23"/>
      <c r="M285" s="19"/>
      <c r="N285" s="23"/>
      <c r="O285" s="23"/>
      <c r="P285" s="23"/>
      <c r="Q285" s="23"/>
      <c r="R285" s="1"/>
    </row>
    <row r="286" spans="1:18" x14ac:dyDescent="0.3">
      <c r="A286" s="12" t="s">
        <v>59</v>
      </c>
      <c r="B286" s="17">
        <v>11</v>
      </c>
      <c r="C286" s="28">
        <v>19</v>
      </c>
      <c r="D286" s="28" t="s">
        <v>26</v>
      </c>
      <c r="E286" s="28">
        <v>4</v>
      </c>
      <c r="F286" s="28">
        <v>0</v>
      </c>
      <c r="G286" s="28" t="s">
        <v>26</v>
      </c>
      <c r="H286" s="28">
        <v>4</v>
      </c>
      <c r="I286" s="18"/>
      <c r="J286" s="23"/>
      <c r="K286" s="23"/>
      <c r="L286" s="23"/>
      <c r="M286" s="19"/>
      <c r="N286" s="23"/>
      <c r="O286" s="23"/>
      <c r="P286" s="23"/>
      <c r="Q286" s="23"/>
      <c r="R286" s="1"/>
    </row>
    <row r="287" spans="1:18" x14ac:dyDescent="0.3">
      <c r="A287" s="12" t="s">
        <v>59</v>
      </c>
      <c r="B287" s="17">
        <v>12</v>
      </c>
      <c r="C287" s="28">
        <v>12</v>
      </c>
      <c r="D287" s="28" t="s">
        <v>26</v>
      </c>
      <c r="E287" s="28">
        <v>4</v>
      </c>
      <c r="F287" s="28">
        <v>0</v>
      </c>
      <c r="G287" s="28" t="s">
        <v>26</v>
      </c>
      <c r="H287" s="28">
        <v>5</v>
      </c>
      <c r="I287" s="18"/>
      <c r="J287" s="23"/>
      <c r="K287" s="23"/>
      <c r="L287" s="23"/>
      <c r="M287" s="19"/>
      <c r="N287" s="23"/>
      <c r="O287" s="23"/>
      <c r="P287" s="23"/>
      <c r="Q287" s="23"/>
      <c r="R287" s="1"/>
    </row>
    <row r="288" spans="1:18" x14ac:dyDescent="0.3">
      <c r="A288" s="12" t="s">
        <v>59</v>
      </c>
      <c r="B288" s="17">
        <v>13</v>
      </c>
      <c r="C288" s="28">
        <v>22</v>
      </c>
      <c r="D288" s="28" t="s">
        <v>26</v>
      </c>
      <c r="E288" s="28">
        <v>4</v>
      </c>
      <c r="F288" s="28">
        <v>0</v>
      </c>
      <c r="G288" s="28" t="s">
        <v>26</v>
      </c>
      <c r="H288" s="28">
        <v>21</v>
      </c>
      <c r="I288" s="18"/>
      <c r="J288" s="23"/>
      <c r="K288" s="23"/>
      <c r="L288" s="23"/>
      <c r="M288" s="19"/>
      <c r="N288" s="23"/>
      <c r="O288" s="23"/>
      <c r="P288" s="23"/>
      <c r="Q288" s="23"/>
      <c r="R288" s="1"/>
    </row>
    <row r="289" spans="1:18" x14ac:dyDescent="0.3">
      <c r="A289" s="12" t="s">
        <v>59</v>
      </c>
      <c r="B289" s="17">
        <v>14</v>
      </c>
      <c r="C289" s="28">
        <v>13</v>
      </c>
      <c r="D289" s="28" t="s">
        <v>26</v>
      </c>
      <c r="E289" s="28">
        <v>3</v>
      </c>
      <c r="F289" s="28">
        <v>0</v>
      </c>
      <c r="G289" s="28" t="s">
        <v>26</v>
      </c>
      <c r="H289" s="28">
        <v>53</v>
      </c>
      <c r="I289" s="18"/>
      <c r="J289" s="23"/>
      <c r="K289" s="23"/>
      <c r="L289" s="23"/>
      <c r="M289" s="19"/>
      <c r="N289" s="23"/>
      <c r="O289" s="23"/>
      <c r="P289" s="23"/>
      <c r="Q289" s="23"/>
      <c r="R289" s="1"/>
    </row>
    <row r="290" spans="1:18" x14ac:dyDescent="0.3">
      <c r="A290" s="12" t="s">
        <v>59</v>
      </c>
      <c r="B290" s="17">
        <v>15</v>
      </c>
      <c r="C290" s="28">
        <v>18</v>
      </c>
      <c r="D290" s="28" t="s">
        <v>26</v>
      </c>
      <c r="E290" s="28">
        <v>4</v>
      </c>
      <c r="F290" s="28">
        <v>0</v>
      </c>
      <c r="G290" s="28" t="s">
        <v>26</v>
      </c>
      <c r="H290" s="28">
        <v>11</v>
      </c>
      <c r="I290" s="18"/>
      <c r="J290" s="23"/>
      <c r="K290" s="23"/>
      <c r="L290" s="23"/>
      <c r="M290" s="19"/>
      <c r="N290" s="23"/>
      <c r="O290" s="23"/>
      <c r="P290" s="23"/>
      <c r="Q290" s="23"/>
      <c r="R290" s="1"/>
    </row>
    <row r="291" spans="1:18" x14ac:dyDescent="0.3">
      <c r="A291" s="12" t="s">
        <v>59</v>
      </c>
      <c r="B291" s="17">
        <v>16</v>
      </c>
      <c r="C291" s="28">
        <v>24</v>
      </c>
      <c r="D291" s="28" t="s">
        <v>26</v>
      </c>
      <c r="E291" s="28">
        <v>4</v>
      </c>
      <c r="F291" s="28">
        <v>0</v>
      </c>
      <c r="G291" s="28" t="s">
        <v>26</v>
      </c>
      <c r="H291" s="28">
        <v>10</v>
      </c>
      <c r="I291" s="18"/>
      <c r="J291" s="23"/>
      <c r="K291" s="23"/>
      <c r="L291" s="23"/>
      <c r="M291" s="19"/>
      <c r="N291" s="23"/>
      <c r="O291" s="23"/>
      <c r="P291" s="23"/>
      <c r="Q291" s="23"/>
      <c r="R291" s="1"/>
    </row>
    <row r="292" spans="1:18" x14ac:dyDescent="0.3">
      <c r="A292" s="12" t="s">
        <v>59</v>
      </c>
      <c r="B292" s="17">
        <v>17</v>
      </c>
      <c r="C292" s="28">
        <v>21</v>
      </c>
      <c r="D292" s="28" t="s">
        <v>26</v>
      </c>
      <c r="E292" s="28">
        <v>3</v>
      </c>
      <c r="F292" s="28">
        <v>0</v>
      </c>
      <c r="G292" s="28" t="s">
        <v>26</v>
      </c>
      <c r="H292" s="28">
        <v>12</v>
      </c>
      <c r="I292" s="18"/>
      <c r="J292" s="23"/>
      <c r="K292" s="23"/>
      <c r="L292" s="23"/>
      <c r="M292" s="19"/>
      <c r="N292" s="23"/>
      <c r="O292" s="23"/>
      <c r="P292" s="23"/>
      <c r="Q292" s="23"/>
      <c r="R292" s="1"/>
    </row>
    <row r="293" spans="1:18" x14ac:dyDescent="0.3">
      <c r="A293" s="12" t="s">
        <v>59</v>
      </c>
      <c r="B293" s="17">
        <v>18</v>
      </c>
      <c r="C293" s="28">
        <v>18</v>
      </c>
      <c r="D293" s="28" t="s">
        <v>26</v>
      </c>
      <c r="E293" s="28">
        <v>3</v>
      </c>
      <c r="F293" s="28">
        <v>0</v>
      </c>
      <c r="G293" s="28" t="s">
        <v>26</v>
      </c>
      <c r="H293" s="28">
        <v>11</v>
      </c>
      <c r="I293" s="18"/>
      <c r="J293" s="23"/>
      <c r="K293" s="23"/>
      <c r="L293" s="23"/>
      <c r="M293" s="19"/>
      <c r="N293" s="23"/>
      <c r="O293" s="23"/>
      <c r="P293" s="23"/>
      <c r="Q293" s="23"/>
      <c r="R293" s="1"/>
    </row>
    <row r="294" spans="1:18" x14ac:dyDescent="0.3">
      <c r="A294" s="12" t="s">
        <v>59</v>
      </c>
      <c r="B294" s="17">
        <v>19</v>
      </c>
      <c r="C294" s="28">
        <v>14</v>
      </c>
      <c r="D294" s="28" t="s">
        <v>26</v>
      </c>
      <c r="E294" s="28">
        <v>3</v>
      </c>
      <c r="F294" s="28">
        <v>0</v>
      </c>
      <c r="G294" s="28" t="s">
        <v>26</v>
      </c>
      <c r="H294" s="28">
        <v>13</v>
      </c>
      <c r="I294" s="18"/>
      <c r="J294" s="23"/>
      <c r="K294" s="23"/>
      <c r="L294" s="23"/>
      <c r="M294" s="19"/>
      <c r="N294" s="23"/>
      <c r="O294" s="23"/>
      <c r="P294" s="23"/>
      <c r="Q294" s="23"/>
      <c r="R294" s="1"/>
    </row>
    <row r="295" spans="1:18" x14ac:dyDescent="0.3">
      <c r="A295" s="12" t="s">
        <v>59</v>
      </c>
      <c r="B295" s="17">
        <v>20</v>
      </c>
      <c r="C295" s="28">
        <v>14</v>
      </c>
      <c r="D295" s="28" t="s">
        <v>26</v>
      </c>
      <c r="E295" s="28">
        <v>4</v>
      </c>
      <c r="F295" s="28">
        <v>0</v>
      </c>
      <c r="G295" s="28" t="s">
        <v>26</v>
      </c>
      <c r="H295" s="28">
        <v>15</v>
      </c>
      <c r="I295" s="18"/>
      <c r="J295" s="23"/>
      <c r="K295" s="23"/>
      <c r="L295" s="23"/>
      <c r="M295" s="19"/>
      <c r="N295" s="23"/>
      <c r="O295" s="23"/>
      <c r="P295" s="23"/>
      <c r="Q295" s="23"/>
      <c r="R295" s="1"/>
    </row>
    <row r="296" spans="1:18" x14ac:dyDescent="0.3">
      <c r="A296" s="12" t="s">
        <v>59</v>
      </c>
      <c r="B296" s="17">
        <v>21</v>
      </c>
      <c r="C296" s="28">
        <v>13</v>
      </c>
      <c r="D296" s="28" t="s">
        <v>26</v>
      </c>
      <c r="E296" s="28">
        <v>2</v>
      </c>
      <c r="F296" s="28">
        <v>0</v>
      </c>
      <c r="G296" s="28" t="s">
        <v>26</v>
      </c>
      <c r="H296" s="28">
        <v>30</v>
      </c>
      <c r="I296" s="18"/>
      <c r="J296" s="23"/>
      <c r="K296" s="23"/>
      <c r="L296" s="23"/>
      <c r="M296" s="19"/>
      <c r="N296" s="23"/>
      <c r="O296" s="23"/>
      <c r="P296" s="23"/>
      <c r="Q296" s="23"/>
      <c r="R296" s="1"/>
    </row>
    <row r="297" spans="1:18" x14ac:dyDescent="0.3">
      <c r="A297" s="12" t="s">
        <v>59</v>
      </c>
      <c r="B297" s="17">
        <v>22</v>
      </c>
      <c r="C297" s="28">
        <v>17</v>
      </c>
      <c r="D297" s="28" t="s">
        <v>26</v>
      </c>
      <c r="E297" s="28">
        <v>4</v>
      </c>
      <c r="F297" s="28">
        <v>0</v>
      </c>
      <c r="G297" s="28" t="s">
        <v>26</v>
      </c>
      <c r="H297" s="28">
        <v>23</v>
      </c>
      <c r="I297" s="18"/>
      <c r="J297" s="23"/>
      <c r="K297" s="23"/>
      <c r="L297" s="23"/>
      <c r="M297" s="19"/>
      <c r="N297" s="23"/>
      <c r="O297" s="23"/>
      <c r="P297" s="23"/>
      <c r="Q297" s="23"/>
      <c r="R297" s="1"/>
    </row>
    <row r="298" spans="1:18" x14ac:dyDescent="0.3">
      <c r="A298" s="12" t="s">
        <v>59</v>
      </c>
      <c r="B298" s="17">
        <v>23</v>
      </c>
      <c r="C298" s="28">
        <v>9</v>
      </c>
      <c r="D298" s="28" t="s">
        <v>26</v>
      </c>
      <c r="E298" s="28">
        <v>3</v>
      </c>
      <c r="F298" s="28">
        <v>0</v>
      </c>
      <c r="G298" s="28" t="s">
        <v>26</v>
      </c>
      <c r="H298" s="19">
        <v>26</v>
      </c>
      <c r="I298" s="18"/>
      <c r="J298" s="23"/>
      <c r="K298" s="23"/>
      <c r="L298" s="23"/>
      <c r="M298" s="19"/>
      <c r="N298" s="23"/>
      <c r="O298" s="23"/>
      <c r="P298" s="23"/>
      <c r="Q298" s="23"/>
      <c r="R298" s="1"/>
    </row>
    <row r="299" spans="1:18" x14ac:dyDescent="0.3">
      <c r="A299" s="12" t="s">
        <v>59</v>
      </c>
      <c r="B299" s="17">
        <v>24</v>
      </c>
      <c r="C299" s="28">
        <v>13</v>
      </c>
      <c r="D299" s="28" t="s">
        <v>26</v>
      </c>
      <c r="E299" s="28">
        <v>3</v>
      </c>
      <c r="F299" s="28">
        <v>0</v>
      </c>
      <c r="G299" s="28" t="s">
        <v>26</v>
      </c>
      <c r="H299" s="28">
        <v>18</v>
      </c>
      <c r="I299" s="18"/>
      <c r="J299" s="23"/>
      <c r="K299" s="23"/>
      <c r="L299" s="23"/>
      <c r="M299" s="19"/>
      <c r="N299" s="23"/>
      <c r="O299" s="23"/>
      <c r="P299" s="23"/>
      <c r="Q299" s="23"/>
      <c r="R299" s="1"/>
    </row>
    <row r="300" spans="1:18" x14ac:dyDescent="0.3">
      <c r="A300" s="12" t="s">
        <v>59</v>
      </c>
      <c r="B300" s="17">
        <v>25</v>
      </c>
      <c r="C300" s="28">
        <v>18</v>
      </c>
      <c r="D300" s="28" t="s">
        <v>26</v>
      </c>
      <c r="E300" s="28">
        <v>3</v>
      </c>
      <c r="F300" s="28">
        <v>0</v>
      </c>
      <c r="G300" s="28" t="s">
        <v>26</v>
      </c>
      <c r="H300" s="28">
        <v>34</v>
      </c>
      <c r="I300" s="18"/>
      <c r="J300" s="23"/>
      <c r="K300" s="23"/>
      <c r="L300" s="23"/>
      <c r="M300" s="19"/>
      <c r="N300" s="23"/>
      <c r="O300" s="23"/>
      <c r="P300" s="23"/>
      <c r="Q300" s="23"/>
      <c r="R300" s="1"/>
    </row>
    <row r="301" spans="1:18" x14ac:dyDescent="0.3">
      <c r="A301" s="12" t="s">
        <v>59</v>
      </c>
      <c r="B301" s="17">
        <v>26</v>
      </c>
      <c r="C301" s="28">
        <v>9</v>
      </c>
      <c r="D301" s="28" t="s">
        <v>26</v>
      </c>
      <c r="E301" s="28">
        <v>3</v>
      </c>
      <c r="F301" s="28">
        <v>0</v>
      </c>
      <c r="G301" s="28" t="s">
        <v>26</v>
      </c>
      <c r="H301" s="28">
        <v>30</v>
      </c>
      <c r="I301" s="18"/>
      <c r="J301" s="23"/>
      <c r="K301" s="23"/>
      <c r="L301" s="23"/>
      <c r="M301" s="19"/>
      <c r="N301" s="23"/>
      <c r="O301" s="23"/>
      <c r="P301" s="23"/>
      <c r="Q301" s="23"/>
      <c r="R301" s="1"/>
    </row>
    <row r="302" spans="1:18" x14ac:dyDescent="0.3">
      <c r="A302" s="12" t="s">
        <v>59</v>
      </c>
      <c r="B302" s="17">
        <v>27</v>
      </c>
      <c r="C302" s="28">
        <v>13</v>
      </c>
      <c r="D302" s="28" t="s">
        <v>26</v>
      </c>
      <c r="E302" s="28">
        <v>3</v>
      </c>
      <c r="F302" s="28">
        <v>0</v>
      </c>
      <c r="G302" s="28" t="s">
        <v>26</v>
      </c>
      <c r="H302" s="28">
        <v>16</v>
      </c>
      <c r="I302" s="18"/>
      <c r="J302" s="23"/>
      <c r="K302" s="23"/>
      <c r="L302" s="23"/>
      <c r="M302" s="19"/>
      <c r="N302" s="23"/>
      <c r="O302" s="23"/>
      <c r="P302" s="23"/>
      <c r="Q302" s="23"/>
      <c r="R302" s="1"/>
    </row>
    <row r="303" spans="1:18" x14ac:dyDescent="0.3">
      <c r="A303" s="12" t="s">
        <v>59</v>
      </c>
      <c r="B303" s="17">
        <v>28</v>
      </c>
      <c r="C303" s="28">
        <v>15</v>
      </c>
      <c r="D303" s="28" t="s">
        <v>26</v>
      </c>
      <c r="E303" s="28">
        <v>3</v>
      </c>
      <c r="F303" s="28">
        <v>0</v>
      </c>
      <c r="G303" s="28" t="s">
        <v>26</v>
      </c>
      <c r="H303" s="28">
        <v>4</v>
      </c>
      <c r="I303" s="18"/>
      <c r="J303" s="23"/>
      <c r="K303" s="23"/>
      <c r="L303" s="23"/>
      <c r="M303" s="19"/>
      <c r="N303" s="23"/>
      <c r="O303" s="23"/>
      <c r="P303" s="23"/>
      <c r="Q303" s="23"/>
      <c r="R303" s="1"/>
    </row>
    <row r="304" spans="1:18" x14ac:dyDescent="0.3">
      <c r="A304" s="12" t="s">
        <v>59</v>
      </c>
      <c r="B304" s="17">
        <v>29</v>
      </c>
      <c r="C304" s="28">
        <v>21</v>
      </c>
      <c r="D304" s="28" t="s">
        <v>26</v>
      </c>
      <c r="E304" s="28">
        <v>3</v>
      </c>
      <c r="F304" s="28">
        <v>0</v>
      </c>
      <c r="G304" s="28" t="s">
        <v>26</v>
      </c>
      <c r="H304" s="28">
        <v>11</v>
      </c>
      <c r="I304" s="18"/>
      <c r="J304" s="23"/>
      <c r="K304" s="23"/>
      <c r="L304" s="23"/>
      <c r="M304" s="19"/>
      <c r="N304" s="23"/>
      <c r="O304" s="23"/>
      <c r="P304" s="23"/>
      <c r="Q304" s="23"/>
      <c r="R304" s="1"/>
    </row>
    <row r="305" spans="1:18" x14ac:dyDescent="0.3">
      <c r="A305" s="12" t="s">
        <v>59</v>
      </c>
      <c r="B305" s="17">
        <v>30</v>
      </c>
      <c r="C305" s="28">
        <v>15</v>
      </c>
      <c r="D305" s="28" t="s">
        <v>26</v>
      </c>
      <c r="E305" s="28">
        <v>3</v>
      </c>
      <c r="F305" s="28">
        <v>0</v>
      </c>
      <c r="G305" s="28" t="s">
        <v>26</v>
      </c>
      <c r="H305" s="28">
        <v>17</v>
      </c>
      <c r="I305" s="18"/>
      <c r="J305" s="23"/>
      <c r="K305" s="23"/>
      <c r="L305" s="23"/>
      <c r="M305" s="19"/>
      <c r="N305" s="23"/>
      <c r="O305" s="23"/>
      <c r="P305" s="23"/>
      <c r="Q305" s="23"/>
      <c r="R305" s="1"/>
    </row>
    <row r="306" spans="1:18" x14ac:dyDescent="0.3">
      <c r="A306" s="12" t="s">
        <v>59</v>
      </c>
      <c r="B306" s="17">
        <v>31</v>
      </c>
      <c r="C306" s="28">
        <v>13</v>
      </c>
      <c r="D306" s="28" t="s">
        <v>26</v>
      </c>
      <c r="E306" s="28">
        <v>3</v>
      </c>
      <c r="F306" s="28">
        <v>0</v>
      </c>
      <c r="G306" s="28" t="s">
        <v>26</v>
      </c>
      <c r="H306" s="28">
        <v>9</v>
      </c>
      <c r="I306" s="18"/>
      <c r="J306" s="23"/>
      <c r="K306" s="23"/>
      <c r="L306" s="23"/>
      <c r="M306" s="19"/>
      <c r="N306" s="23"/>
      <c r="O306" s="23"/>
      <c r="P306" s="23"/>
      <c r="Q306" s="23"/>
      <c r="R306" s="1"/>
    </row>
    <row r="307" spans="1:18" x14ac:dyDescent="0.3">
      <c r="A307" s="2" t="s">
        <v>60</v>
      </c>
      <c r="B307" s="17">
        <v>1</v>
      </c>
      <c r="C307" s="28">
        <v>17</v>
      </c>
      <c r="D307" s="28" t="s">
        <v>26</v>
      </c>
      <c r="E307" s="28">
        <v>3</v>
      </c>
      <c r="F307" s="28">
        <v>0</v>
      </c>
      <c r="G307" s="28" t="s">
        <v>26</v>
      </c>
      <c r="H307" s="28">
        <v>7</v>
      </c>
      <c r="I307" s="19"/>
      <c r="J307" s="22"/>
      <c r="K307" s="22"/>
      <c r="L307" s="22"/>
      <c r="M307" s="19"/>
      <c r="N307" s="22"/>
      <c r="O307" s="22"/>
      <c r="P307" s="21"/>
      <c r="Q307" s="22"/>
      <c r="R307" s="1"/>
    </row>
    <row r="308" spans="1:18" x14ac:dyDescent="0.3">
      <c r="A308" s="2" t="s">
        <v>60</v>
      </c>
      <c r="B308" s="17">
        <v>2</v>
      </c>
      <c r="C308" s="28">
        <v>22</v>
      </c>
      <c r="D308" s="28" t="s">
        <v>26</v>
      </c>
      <c r="E308" s="28">
        <v>3</v>
      </c>
      <c r="F308" s="28">
        <v>0</v>
      </c>
      <c r="G308" s="28" t="s">
        <v>26</v>
      </c>
      <c r="H308" s="28">
        <v>7</v>
      </c>
      <c r="I308" s="19"/>
      <c r="J308" s="22"/>
      <c r="K308" s="22"/>
      <c r="L308" s="22"/>
      <c r="M308" s="19"/>
      <c r="N308" s="22"/>
      <c r="O308" s="22"/>
      <c r="P308" s="21"/>
      <c r="Q308" s="22"/>
      <c r="R308" s="1"/>
    </row>
    <row r="309" spans="1:18" x14ac:dyDescent="0.3">
      <c r="A309" s="2" t="s">
        <v>60</v>
      </c>
      <c r="B309" s="17">
        <v>3</v>
      </c>
      <c r="C309" s="28">
        <v>17</v>
      </c>
      <c r="D309" s="28" t="s">
        <v>26</v>
      </c>
      <c r="E309" s="28">
        <v>3</v>
      </c>
      <c r="F309" s="28">
        <v>0</v>
      </c>
      <c r="G309" s="28" t="s">
        <v>26</v>
      </c>
      <c r="H309" s="28">
        <v>0</v>
      </c>
      <c r="I309" s="19"/>
      <c r="J309" s="22"/>
      <c r="K309" s="22"/>
      <c r="L309" s="22"/>
      <c r="M309" s="19"/>
      <c r="N309" s="22"/>
      <c r="O309" s="22"/>
      <c r="P309" s="21"/>
      <c r="Q309" s="22"/>
      <c r="R309" s="1"/>
    </row>
    <row r="310" spans="1:18" x14ac:dyDescent="0.3">
      <c r="A310" s="2" t="s">
        <v>60</v>
      </c>
      <c r="B310" s="17">
        <v>4</v>
      </c>
      <c r="C310" s="28">
        <v>17</v>
      </c>
      <c r="D310" s="28" t="s">
        <v>26</v>
      </c>
      <c r="E310" s="28">
        <v>3</v>
      </c>
      <c r="F310" s="28">
        <v>0</v>
      </c>
      <c r="G310" s="28" t="s">
        <v>26</v>
      </c>
      <c r="H310" s="28">
        <v>1</v>
      </c>
      <c r="I310" s="19"/>
      <c r="J310" s="22"/>
      <c r="K310" s="22"/>
      <c r="L310" s="22"/>
      <c r="M310" s="19"/>
      <c r="N310" s="22"/>
      <c r="O310" s="22"/>
      <c r="P310" s="21"/>
      <c r="Q310" s="22"/>
      <c r="R310" s="1"/>
    </row>
    <row r="311" spans="1:18" x14ac:dyDescent="0.3">
      <c r="A311" s="2" t="s">
        <v>60</v>
      </c>
      <c r="B311" s="17">
        <v>5</v>
      </c>
      <c r="C311" s="28">
        <v>11</v>
      </c>
      <c r="D311" s="28" t="s">
        <v>26</v>
      </c>
      <c r="E311" s="28">
        <v>3</v>
      </c>
      <c r="F311" s="28">
        <v>0</v>
      </c>
      <c r="G311" s="28" t="s">
        <v>26</v>
      </c>
      <c r="H311" s="28">
        <v>3</v>
      </c>
      <c r="I311" s="15"/>
      <c r="J311" s="22"/>
      <c r="K311" s="22"/>
      <c r="L311" s="22"/>
      <c r="M311" s="19"/>
      <c r="N311" s="22"/>
      <c r="O311" s="22"/>
      <c r="P311" s="21"/>
      <c r="Q311" s="22"/>
      <c r="R311" s="1"/>
    </row>
    <row r="312" spans="1:18" x14ac:dyDescent="0.3">
      <c r="A312" s="2" t="s">
        <v>60</v>
      </c>
      <c r="B312" s="17">
        <v>6</v>
      </c>
      <c r="C312" s="28">
        <v>13</v>
      </c>
      <c r="D312" s="28" t="s">
        <v>26</v>
      </c>
      <c r="E312" s="28">
        <v>3</v>
      </c>
      <c r="F312" s="28">
        <v>0</v>
      </c>
      <c r="G312" s="28" t="s">
        <v>26</v>
      </c>
      <c r="H312" s="28">
        <v>7</v>
      </c>
      <c r="I312" s="19"/>
      <c r="J312" s="22"/>
      <c r="K312" s="22"/>
      <c r="L312" s="22"/>
      <c r="M312" s="19"/>
      <c r="N312" s="22"/>
      <c r="O312" s="22"/>
      <c r="P312" s="21"/>
      <c r="Q312" s="22"/>
      <c r="R312" s="1"/>
    </row>
    <row r="313" spans="1:18" x14ac:dyDescent="0.3">
      <c r="A313" s="2" t="s">
        <v>60</v>
      </c>
      <c r="B313" s="17">
        <v>7</v>
      </c>
      <c r="C313" s="28">
        <v>18</v>
      </c>
      <c r="D313" s="28" t="s">
        <v>26</v>
      </c>
      <c r="E313" s="28">
        <v>3</v>
      </c>
      <c r="F313" s="28">
        <v>0</v>
      </c>
      <c r="G313" s="28" t="s">
        <v>26</v>
      </c>
      <c r="H313" s="28">
        <v>11</v>
      </c>
      <c r="I313" s="19"/>
      <c r="J313" s="22"/>
      <c r="K313" s="22"/>
      <c r="L313" s="22"/>
      <c r="M313" s="19"/>
      <c r="N313" s="22"/>
      <c r="O313" s="22"/>
      <c r="P313" s="21"/>
      <c r="Q313" s="22"/>
      <c r="R313" s="1"/>
    </row>
    <row r="314" spans="1:18" x14ac:dyDescent="0.3">
      <c r="A314" s="2" t="s">
        <v>60</v>
      </c>
      <c r="B314" s="17">
        <v>8</v>
      </c>
      <c r="C314" s="28">
        <v>14</v>
      </c>
      <c r="D314" s="28" t="s">
        <v>26</v>
      </c>
      <c r="E314" s="28">
        <v>2</v>
      </c>
      <c r="F314" s="28">
        <v>0</v>
      </c>
      <c r="G314" s="28" t="s">
        <v>26</v>
      </c>
      <c r="H314" s="28">
        <v>13</v>
      </c>
      <c r="I314" s="19"/>
      <c r="J314" s="22"/>
      <c r="K314" s="22"/>
      <c r="L314" s="22"/>
      <c r="M314" s="19"/>
      <c r="N314" s="22"/>
      <c r="O314" s="22"/>
      <c r="P314" s="21"/>
      <c r="Q314" s="22"/>
      <c r="R314" s="1"/>
    </row>
    <row r="315" spans="1:18" x14ac:dyDescent="0.3">
      <c r="A315" s="2" t="s">
        <v>60</v>
      </c>
      <c r="B315" s="17">
        <v>9</v>
      </c>
      <c r="C315" s="28">
        <v>17</v>
      </c>
      <c r="D315" s="28" t="s">
        <v>26</v>
      </c>
      <c r="E315" s="28">
        <v>3</v>
      </c>
      <c r="F315" s="28">
        <v>0</v>
      </c>
      <c r="G315" s="28" t="s">
        <v>26</v>
      </c>
      <c r="H315" s="28">
        <v>6</v>
      </c>
      <c r="I315" s="19"/>
      <c r="J315" s="22"/>
      <c r="K315" s="22"/>
      <c r="L315" s="22"/>
      <c r="M315" s="19"/>
      <c r="N315" s="22"/>
      <c r="O315" s="22"/>
      <c r="P315" s="21"/>
      <c r="Q315" s="22"/>
      <c r="R315" s="1"/>
    </row>
    <row r="316" spans="1:18" x14ac:dyDescent="0.3">
      <c r="A316" s="2" t="s">
        <v>60</v>
      </c>
      <c r="B316" s="17">
        <v>10</v>
      </c>
      <c r="C316" s="28">
        <v>13</v>
      </c>
      <c r="D316" s="28" t="s">
        <v>26</v>
      </c>
      <c r="E316" s="28">
        <v>4</v>
      </c>
      <c r="F316" s="28">
        <v>0</v>
      </c>
      <c r="G316" s="28" t="s">
        <v>26</v>
      </c>
      <c r="H316" s="28">
        <v>21</v>
      </c>
      <c r="I316" s="19"/>
      <c r="J316" s="22"/>
      <c r="K316" s="22"/>
      <c r="L316" s="22"/>
      <c r="M316" s="19"/>
      <c r="N316" s="22"/>
      <c r="O316" s="22"/>
      <c r="P316" s="21"/>
      <c r="Q316" s="22"/>
      <c r="R316" s="1"/>
    </row>
    <row r="317" spans="1:18" x14ac:dyDescent="0.3">
      <c r="A317" s="2" t="s">
        <v>60</v>
      </c>
      <c r="B317" s="17">
        <v>11</v>
      </c>
      <c r="C317" s="28">
        <v>10</v>
      </c>
      <c r="D317" s="28" t="s">
        <v>26</v>
      </c>
      <c r="E317" s="28">
        <v>3</v>
      </c>
      <c r="F317" s="28">
        <v>0</v>
      </c>
      <c r="G317" s="28" t="s">
        <v>26</v>
      </c>
      <c r="H317" s="28">
        <v>2</v>
      </c>
      <c r="I317" s="19"/>
      <c r="J317" s="22"/>
      <c r="K317" s="22"/>
      <c r="L317" s="22"/>
      <c r="M317" s="19"/>
      <c r="N317" s="22"/>
      <c r="O317" s="22"/>
      <c r="P317" s="21"/>
      <c r="Q317" s="22"/>
      <c r="R317" s="1"/>
    </row>
    <row r="318" spans="1:18" x14ac:dyDescent="0.3">
      <c r="A318" s="2" t="s">
        <v>60</v>
      </c>
      <c r="B318" s="17">
        <v>12</v>
      </c>
      <c r="C318" s="28">
        <v>11</v>
      </c>
      <c r="D318" s="28" t="s">
        <v>26</v>
      </c>
      <c r="E318" s="28">
        <v>2</v>
      </c>
      <c r="F318" s="28">
        <v>0</v>
      </c>
      <c r="G318" s="28" t="s">
        <v>26</v>
      </c>
      <c r="H318" s="28">
        <v>18</v>
      </c>
      <c r="I318" s="19"/>
      <c r="J318" s="22"/>
      <c r="K318" s="22"/>
      <c r="L318" s="22"/>
      <c r="M318" s="19"/>
      <c r="N318" s="22"/>
      <c r="O318" s="22"/>
      <c r="P318" s="21"/>
      <c r="Q318" s="22"/>
      <c r="R318" s="1"/>
    </row>
    <row r="319" spans="1:18" x14ac:dyDescent="0.3">
      <c r="A319" s="2" t="s">
        <v>60</v>
      </c>
      <c r="B319" s="17">
        <v>13</v>
      </c>
      <c r="C319" s="28">
        <v>12</v>
      </c>
      <c r="D319" s="28" t="s">
        <v>26</v>
      </c>
      <c r="E319" s="28">
        <v>3</v>
      </c>
      <c r="F319" s="28">
        <v>0</v>
      </c>
      <c r="G319" s="28" t="s">
        <v>26</v>
      </c>
      <c r="H319" s="28">
        <v>22</v>
      </c>
      <c r="I319" s="19"/>
      <c r="J319" s="22"/>
      <c r="K319" s="22"/>
      <c r="L319" s="22"/>
      <c r="M319" s="19"/>
      <c r="N319" s="22"/>
      <c r="O319" s="22"/>
      <c r="P319" s="21"/>
      <c r="Q319" s="22"/>
      <c r="R319" s="1"/>
    </row>
    <row r="320" spans="1:18" x14ac:dyDescent="0.3">
      <c r="A320" s="2" t="s">
        <v>60</v>
      </c>
      <c r="B320" s="17">
        <v>14</v>
      </c>
      <c r="C320" s="28">
        <v>10</v>
      </c>
      <c r="D320" s="28" t="s">
        <v>26</v>
      </c>
      <c r="E320" s="28">
        <v>3</v>
      </c>
      <c r="F320" s="28">
        <v>0</v>
      </c>
      <c r="G320" s="28" t="s">
        <v>26</v>
      </c>
      <c r="H320" s="28">
        <v>25</v>
      </c>
      <c r="I320" s="19"/>
      <c r="J320" s="22"/>
      <c r="K320" s="22"/>
      <c r="L320" s="22"/>
      <c r="M320" s="19"/>
      <c r="N320" s="22"/>
      <c r="O320" s="22"/>
      <c r="P320" s="21"/>
      <c r="Q320" s="22"/>
      <c r="R320" s="1"/>
    </row>
    <row r="321" spans="1:18" x14ac:dyDescent="0.3">
      <c r="A321" s="2" t="s">
        <v>60</v>
      </c>
      <c r="B321" s="17">
        <v>15</v>
      </c>
      <c r="C321" s="28">
        <v>12</v>
      </c>
      <c r="D321" s="28" t="s">
        <v>26</v>
      </c>
      <c r="E321" s="28">
        <v>2</v>
      </c>
      <c r="F321" s="28">
        <v>0</v>
      </c>
      <c r="G321" s="28" t="s">
        <v>26</v>
      </c>
      <c r="H321" s="28">
        <v>23</v>
      </c>
      <c r="I321" s="19"/>
      <c r="J321" s="22"/>
      <c r="K321" s="22"/>
      <c r="L321" s="22"/>
      <c r="M321" s="19"/>
      <c r="N321" s="22"/>
      <c r="O321" s="22"/>
      <c r="P321" s="21"/>
      <c r="Q321" s="22"/>
      <c r="R321" s="1"/>
    </row>
    <row r="322" spans="1:18" x14ac:dyDescent="0.3">
      <c r="A322" s="2" t="s">
        <v>60</v>
      </c>
      <c r="B322" s="17">
        <v>16</v>
      </c>
      <c r="C322" s="28">
        <v>2</v>
      </c>
      <c r="D322" s="28" t="s">
        <v>26</v>
      </c>
      <c r="E322" s="28">
        <v>1</v>
      </c>
      <c r="F322" s="28">
        <v>0</v>
      </c>
      <c r="G322" s="28" t="s">
        <v>26</v>
      </c>
      <c r="H322" s="28">
        <v>20</v>
      </c>
      <c r="I322" s="19"/>
      <c r="J322" s="22"/>
      <c r="K322" s="22"/>
      <c r="L322" s="22"/>
      <c r="M322" s="19"/>
      <c r="N322" s="22"/>
      <c r="O322" s="22"/>
      <c r="P322" s="21"/>
      <c r="Q322" s="22"/>
      <c r="R322" s="1"/>
    </row>
    <row r="323" spans="1:18" x14ac:dyDescent="0.3">
      <c r="A323" s="2" t="s">
        <v>60</v>
      </c>
      <c r="B323" s="17">
        <v>17</v>
      </c>
      <c r="C323" s="28">
        <v>21</v>
      </c>
      <c r="D323" s="28" t="s">
        <v>26</v>
      </c>
      <c r="E323" s="28">
        <v>3</v>
      </c>
      <c r="F323" s="28">
        <v>0</v>
      </c>
      <c r="G323" s="28" t="s">
        <v>26</v>
      </c>
      <c r="H323" s="28" t="s">
        <v>26</v>
      </c>
      <c r="I323" s="19"/>
      <c r="J323" s="22"/>
      <c r="K323" s="22"/>
      <c r="L323" s="22"/>
      <c r="M323" s="19"/>
      <c r="N323" s="22"/>
      <c r="O323" s="22"/>
      <c r="P323" s="21"/>
      <c r="Q323" s="22"/>
      <c r="R323" s="1"/>
    </row>
    <row r="324" spans="1:18" x14ac:dyDescent="0.3">
      <c r="A324" s="2" t="s">
        <v>60</v>
      </c>
      <c r="B324" s="17">
        <v>18</v>
      </c>
      <c r="C324" s="28">
        <v>21</v>
      </c>
      <c r="D324" s="28">
        <v>1</v>
      </c>
      <c r="E324" s="28">
        <v>1</v>
      </c>
      <c r="F324" s="28">
        <v>0</v>
      </c>
      <c r="G324" s="28" t="s">
        <v>26</v>
      </c>
      <c r="H324" s="28" t="s">
        <v>26</v>
      </c>
      <c r="I324" s="19"/>
      <c r="J324" s="22"/>
      <c r="K324" s="22"/>
      <c r="L324" s="22"/>
      <c r="M324" s="19"/>
      <c r="N324" s="22"/>
      <c r="O324" s="22"/>
      <c r="P324" s="21"/>
      <c r="Q324" s="22"/>
      <c r="R324" s="1"/>
    </row>
    <row r="325" spans="1:18" x14ac:dyDescent="0.3">
      <c r="A325" s="2" t="s">
        <v>60</v>
      </c>
      <c r="B325" s="17">
        <v>19</v>
      </c>
      <c r="C325" s="28">
        <v>14</v>
      </c>
      <c r="D325" s="28">
        <v>1</v>
      </c>
      <c r="E325" s="28">
        <v>1</v>
      </c>
      <c r="F325" s="28">
        <v>0</v>
      </c>
      <c r="G325" s="28" t="s">
        <v>26</v>
      </c>
      <c r="H325" s="28" t="s">
        <v>26</v>
      </c>
      <c r="I325" s="19"/>
      <c r="J325" s="22"/>
      <c r="K325" s="22"/>
      <c r="L325" s="22"/>
      <c r="M325" s="19"/>
      <c r="N325" s="22"/>
      <c r="O325" s="22"/>
      <c r="P325" s="21"/>
      <c r="Q325" s="22"/>
      <c r="R325" s="1"/>
    </row>
    <row r="326" spans="1:18" x14ac:dyDescent="0.3">
      <c r="A326" s="2" t="s">
        <v>60</v>
      </c>
      <c r="B326" s="17">
        <v>20</v>
      </c>
      <c r="C326" s="28">
        <v>14</v>
      </c>
      <c r="D326" s="28">
        <v>1</v>
      </c>
      <c r="E326" s="28">
        <v>1</v>
      </c>
      <c r="F326" s="28">
        <v>0</v>
      </c>
      <c r="G326" s="28" t="s">
        <v>26</v>
      </c>
      <c r="H326" s="28" t="s">
        <v>26</v>
      </c>
      <c r="I326" s="19"/>
      <c r="J326" s="22"/>
      <c r="K326" s="22"/>
      <c r="L326" s="22"/>
      <c r="M326" s="19"/>
      <c r="N326" s="22"/>
      <c r="O326" s="22"/>
      <c r="P326" s="21"/>
      <c r="Q326" s="22"/>
      <c r="R326" s="1"/>
    </row>
    <row r="327" spans="1:18" x14ac:dyDescent="0.3">
      <c r="A327" s="2" t="s">
        <v>60</v>
      </c>
      <c r="B327" s="17">
        <v>21</v>
      </c>
      <c r="C327" s="45">
        <v>12</v>
      </c>
      <c r="D327" s="45">
        <v>1</v>
      </c>
      <c r="E327" s="45">
        <v>1</v>
      </c>
      <c r="F327" s="45">
        <v>0</v>
      </c>
      <c r="G327" s="28" t="s">
        <v>26</v>
      </c>
      <c r="H327" s="28" t="s">
        <v>26</v>
      </c>
      <c r="I327" s="19"/>
      <c r="J327" s="22"/>
      <c r="K327" s="22"/>
      <c r="L327" s="22"/>
      <c r="M327" s="19"/>
      <c r="N327" s="22"/>
      <c r="O327" s="22"/>
      <c r="P327" s="21"/>
      <c r="Q327" s="22"/>
      <c r="R327" s="1"/>
    </row>
    <row r="328" spans="1:18" x14ac:dyDescent="0.3">
      <c r="A328" s="2" t="s">
        <v>60</v>
      </c>
      <c r="B328" s="17">
        <v>22</v>
      </c>
      <c r="C328" s="28">
        <v>13</v>
      </c>
      <c r="D328" s="28">
        <v>1</v>
      </c>
      <c r="E328" s="28">
        <v>1</v>
      </c>
      <c r="F328" s="28">
        <v>0</v>
      </c>
      <c r="G328" s="28" t="s">
        <v>26</v>
      </c>
      <c r="H328" s="28" t="s">
        <v>26</v>
      </c>
      <c r="I328" s="19"/>
      <c r="J328" s="22"/>
      <c r="K328" s="22"/>
      <c r="L328" s="22"/>
      <c r="M328" s="19"/>
      <c r="N328" s="22"/>
      <c r="O328" s="22"/>
      <c r="P328" s="21"/>
      <c r="Q328" s="22"/>
      <c r="R328" s="1"/>
    </row>
    <row r="329" spans="1:18" x14ac:dyDescent="0.3">
      <c r="A329" s="2" t="s">
        <v>60</v>
      </c>
      <c r="B329" s="17">
        <v>23</v>
      </c>
      <c r="C329" s="28">
        <v>36</v>
      </c>
      <c r="D329" s="28">
        <v>1</v>
      </c>
      <c r="E329" s="28">
        <v>1</v>
      </c>
      <c r="F329" s="28">
        <v>0</v>
      </c>
      <c r="G329" s="28" t="s">
        <v>26</v>
      </c>
      <c r="H329" s="28" t="s">
        <v>26</v>
      </c>
      <c r="I329" s="19"/>
      <c r="J329" s="22"/>
      <c r="K329" s="22"/>
      <c r="L329" s="22"/>
      <c r="M329" s="19"/>
      <c r="N329" s="22"/>
      <c r="O329" s="22"/>
      <c r="P329" s="21"/>
      <c r="Q329" s="22"/>
      <c r="R329" s="1"/>
    </row>
    <row r="330" spans="1:18" x14ac:dyDescent="0.3">
      <c r="A330" s="2" t="s">
        <v>60</v>
      </c>
      <c r="B330" s="17">
        <v>24</v>
      </c>
      <c r="C330" s="28">
        <v>28</v>
      </c>
      <c r="D330" s="28">
        <v>1</v>
      </c>
      <c r="E330" s="28">
        <v>1</v>
      </c>
      <c r="F330" s="28">
        <v>0</v>
      </c>
      <c r="G330" s="28" t="s">
        <v>26</v>
      </c>
      <c r="H330" s="28" t="s">
        <v>26</v>
      </c>
      <c r="I330" s="19"/>
      <c r="J330" s="22"/>
      <c r="K330" s="22"/>
      <c r="L330" s="22"/>
      <c r="M330" s="19"/>
      <c r="N330" s="22"/>
      <c r="O330" s="22"/>
      <c r="P330" s="21"/>
      <c r="Q330" s="22"/>
      <c r="R330" s="1"/>
    </row>
    <row r="331" spans="1:18" x14ac:dyDescent="0.3">
      <c r="A331" s="2" t="s">
        <v>60</v>
      </c>
      <c r="B331" s="17">
        <v>25</v>
      </c>
      <c r="C331" s="28">
        <v>11</v>
      </c>
      <c r="D331" s="28">
        <v>1</v>
      </c>
      <c r="E331" s="28">
        <v>0</v>
      </c>
      <c r="F331" s="28">
        <v>0</v>
      </c>
      <c r="G331" s="28" t="s">
        <v>26</v>
      </c>
      <c r="H331" s="28" t="s">
        <v>26</v>
      </c>
      <c r="I331" s="19"/>
      <c r="J331" s="22"/>
      <c r="K331" s="22"/>
      <c r="L331" s="22"/>
      <c r="M331" s="19"/>
      <c r="N331" s="22"/>
      <c r="O331" s="22"/>
      <c r="P331" s="21"/>
      <c r="Q331" s="22"/>
      <c r="R331" s="1"/>
    </row>
    <row r="332" spans="1:18" x14ac:dyDescent="0.3">
      <c r="A332" s="2" t="s">
        <v>60</v>
      </c>
      <c r="B332" s="17">
        <v>26</v>
      </c>
      <c r="C332" s="28">
        <v>12</v>
      </c>
      <c r="D332" s="28">
        <v>1</v>
      </c>
      <c r="E332" s="28">
        <v>0</v>
      </c>
      <c r="F332" s="28">
        <v>0</v>
      </c>
      <c r="G332" s="28" t="s">
        <v>26</v>
      </c>
      <c r="H332" s="28" t="s">
        <v>26</v>
      </c>
      <c r="I332" s="19"/>
      <c r="J332" s="22"/>
      <c r="K332" s="22"/>
      <c r="L332" s="22"/>
      <c r="M332" s="19"/>
      <c r="N332" s="22"/>
      <c r="O332" s="22"/>
      <c r="P332" s="21"/>
      <c r="Q332" s="22"/>
      <c r="R332" s="1"/>
    </row>
    <row r="333" spans="1:18" x14ac:dyDescent="0.3">
      <c r="A333" s="2" t="s">
        <v>60</v>
      </c>
      <c r="B333" s="17">
        <v>27</v>
      </c>
      <c r="C333" s="28">
        <v>10</v>
      </c>
      <c r="D333" s="28">
        <v>1</v>
      </c>
      <c r="E333" s="28">
        <v>1</v>
      </c>
      <c r="F333" s="28">
        <v>0</v>
      </c>
      <c r="G333" s="28" t="s">
        <v>26</v>
      </c>
      <c r="H333" s="28" t="s">
        <v>26</v>
      </c>
      <c r="I333" s="19"/>
      <c r="J333" s="22"/>
      <c r="K333" s="22"/>
      <c r="L333" s="22"/>
      <c r="M333" s="19"/>
      <c r="N333" s="22"/>
      <c r="O333" s="22"/>
      <c r="P333" s="21"/>
      <c r="Q333" s="22"/>
      <c r="R333" s="1"/>
    </row>
    <row r="334" spans="1:18" x14ac:dyDescent="0.3">
      <c r="A334" s="2" t="s">
        <v>60</v>
      </c>
      <c r="B334" s="17">
        <v>28</v>
      </c>
      <c r="C334" s="28">
        <v>16</v>
      </c>
      <c r="D334" s="28">
        <v>1</v>
      </c>
      <c r="E334" s="28">
        <v>0</v>
      </c>
      <c r="F334" s="28">
        <v>1</v>
      </c>
      <c r="G334" s="28" t="s">
        <v>26</v>
      </c>
      <c r="H334" s="28" t="s">
        <v>26</v>
      </c>
      <c r="I334" s="19"/>
      <c r="J334" s="22"/>
      <c r="K334" s="22"/>
      <c r="L334" s="22"/>
      <c r="M334" s="19"/>
      <c r="N334" s="22"/>
      <c r="O334" s="22"/>
      <c r="P334" s="21"/>
      <c r="Q334" s="22"/>
      <c r="R334" s="1"/>
    </row>
    <row r="335" spans="1:18" x14ac:dyDescent="0.3">
      <c r="A335" s="2" t="s">
        <v>60</v>
      </c>
      <c r="B335" s="17">
        <v>29</v>
      </c>
      <c r="C335" s="28">
        <v>14</v>
      </c>
      <c r="D335" s="28">
        <v>2</v>
      </c>
      <c r="E335" s="28">
        <v>0</v>
      </c>
      <c r="F335" s="28">
        <v>1</v>
      </c>
      <c r="G335" s="28" t="s">
        <v>26</v>
      </c>
      <c r="H335" s="28" t="s">
        <v>26</v>
      </c>
      <c r="I335" s="15"/>
      <c r="J335" s="22"/>
      <c r="K335" s="22"/>
      <c r="L335" s="22"/>
      <c r="M335" s="19"/>
      <c r="N335" s="22"/>
      <c r="O335" s="22"/>
      <c r="P335" s="25"/>
      <c r="Q335" s="26"/>
      <c r="R335" s="1"/>
    </row>
    <row r="336" spans="1:18" x14ac:dyDescent="0.3">
      <c r="A336" s="2" t="s">
        <v>60</v>
      </c>
      <c r="B336" s="17">
        <v>30</v>
      </c>
      <c r="C336" s="28">
        <v>21</v>
      </c>
      <c r="D336" s="28">
        <v>1</v>
      </c>
      <c r="E336" s="28">
        <v>0</v>
      </c>
      <c r="F336" s="28">
        <v>1</v>
      </c>
      <c r="G336" s="28" t="s">
        <v>26</v>
      </c>
      <c r="H336" s="28" t="s">
        <v>26</v>
      </c>
      <c r="I336" s="19"/>
      <c r="J336" s="22"/>
      <c r="K336" s="22"/>
      <c r="L336" s="22"/>
      <c r="M336" s="19"/>
      <c r="N336" s="22"/>
      <c r="O336" s="22"/>
      <c r="P336" s="21"/>
      <c r="Q336" s="22"/>
      <c r="R336" s="1"/>
    </row>
    <row r="337" spans="1:18" x14ac:dyDescent="0.3">
      <c r="A337" s="13" t="s">
        <v>61</v>
      </c>
      <c r="B337" s="17">
        <v>1</v>
      </c>
      <c r="C337" s="28">
        <v>16</v>
      </c>
      <c r="D337" s="28" t="s">
        <v>26</v>
      </c>
      <c r="E337" s="28">
        <v>2</v>
      </c>
      <c r="F337" s="28">
        <v>0</v>
      </c>
      <c r="G337" s="28" t="s">
        <v>26</v>
      </c>
      <c r="H337" s="28">
        <v>51</v>
      </c>
      <c r="I337" s="19"/>
      <c r="J337" s="22"/>
      <c r="K337" s="22"/>
      <c r="L337" s="22"/>
      <c r="M337" s="19"/>
      <c r="N337" s="22"/>
      <c r="O337" s="22"/>
      <c r="P337" s="21"/>
      <c r="Q337" s="22"/>
      <c r="R337" s="1"/>
    </row>
    <row r="338" spans="1:18" x14ac:dyDescent="0.3">
      <c r="A338" s="13" t="s">
        <v>61</v>
      </c>
      <c r="B338" s="17">
        <v>2</v>
      </c>
      <c r="C338" s="28">
        <v>15</v>
      </c>
      <c r="D338" s="28" t="s">
        <v>26</v>
      </c>
      <c r="E338" s="28">
        <v>2</v>
      </c>
      <c r="F338" s="28">
        <v>0</v>
      </c>
      <c r="G338" s="28" t="s">
        <v>26</v>
      </c>
      <c r="H338" s="28">
        <v>51</v>
      </c>
      <c r="I338" s="19"/>
      <c r="J338" s="22"/>
      <c r="K338" s="22"/>
      <c r="L338" s="22"/>
      <c r="M338" s="19"/>
      <c r="N338" s="22"/>
      <c r="O338" s="22"/>
      <c r="P338" s="21"/>
      <c r="Q338" s="22"/>
      <c r="R338" s="1"/>
    </row>
    <row r="339" spans="1:18" x14ac:dyDescent="0.3">
      <c r="A339" s="13" t="s">
        <v>61</v>
      </c>
      <c r="B339" s="17">
        <v>3</v>
      </c>
      <c r="C339" s="28">
        <v>21</v>
      </c>
      <c r="D339" s="28" t="s">
        <v>26</v>
      </c>
      <c r="E339" s="28">
        <v>2</v>
      </c>
      <c r="F339" s="28">
        <v>0</v>
      </c>
      <c r="G339" s="28" t="s">
        <v>26</v>
      </c>
      <c r="H339" s="28">
        <v>21</v>
      </c>
      <c r="I339" s="19"/>
      <c r="J339" s="22"/>
      <c r="K339" s="22"/>
      <c r="L339" s="22"/>
      <c r="M339" s="19"/>
      <c r="N339" s="22"/>
      <c r="O339" s="22"/>
      <c r="P339" s="21"/>
      <c r="Q339" s="22"/>
      <c r="R339" s="1"/>
    </row>
    <row r="340" spans="1:18" x14ac:dyDescent="0.3">
      <c r="A340" s="13" t="s">
        <v>61</v>
      </c>
      <c r="B340" s="17">
        <v>4</v>
      </c>
      <c r="C340" s="28">
        <v>6</v>
      </c>
      <c r="D340" s="28" t="s">
        <v>26</v>
      </c>
      <c r="E340" s="28">
        <v>1</v>
      </c>
      <c r="F340" s="28">
        <v>0</v>
      </c>
      <c r="G340" s="28" t="s">
        <v>26</v>
      </c>
      <c r="H340" s="28">
        <v>14</v>
      </c>
      <c r="I340" s="19"/>
      <c r="J340" s="22"/>
      <c r="K340" s="22"/>
      <c r="L340" s="22"/>
      <c r="M340" s="19"/>
      <c r="N340" s="22"/>
      <c r="O340" s="22"/>
      <c r="P340" s="21"/>
      <c r="Q340" s="22"/>
      <c r="R340" s="1"/>
    </row>
    <row r="341" spans="1:18" x14ac:dyDescent="0.3">
      <c r="A341" s="13" t="s">
        <v>61</v>
      </c>
      <c r="B341" s="17">
        <v>5</v>
      </c>
      <c r="C341" s="28">
        <v>2</v>
      </c>
      <c r="D341" s="28" t="s">
        <v>26</v>
      </c>
      <c r="E341" s="28">
        <v>1</v>
      </c>
      <c r="F341" s="28">
        <v>0</v>
      </c>
      <c r="G341" s="28" t="s">
        <v>26</v>
      </c>
      <c r="H341" s="28">
        <v>36</v>
      </c>
      <c r="I341" s="19"/>
      <c r="J341" s="22"/>
      <c r="K341" s="22"/>
      <c r="L341" s="22"/>
      <c r="M341" s="19"/>
      <c r="N341" s="22"/>
      <c r="O341" s="22"/>
      <c r="P341" s="21"/>
      <c r="Q341" s="22"/>
      <c r="R341" s="1"/>
    </row>
    <row r="342" spans="1:18" x14ac:dyDescent="0.3">
      <c r="A342" s="13" t="s">
        <v>61</v>
      </c>
      <c r="B342" s="17">
        <v>6</v>
      </c>
      <c r="C342" s="28">
        <v>17</v>
      </c>
      <c r="D342" s="28" t="s">
        <v>26</v>
      </c>
      <c r="E342" s="28">
        <v>2</v>
      </c>
      <c r="F342" s="28">
        <v>0</v>
      </c>
      <c r="G342" s="28" t="s">
        <v>26</v>
      </c>
      <c r="H342" s="28">
        <v>37</v>
      </c>
      <c r="I342" s="19"/>
      <c r="J342" s="22"/>
      <c r="K342" s="22"/>
      <c r="L342" s="22"/>
      <c r="M342" s="19"/>
      <c r="N342" s="22"/>
      <c r="O342" s="22"/>
      <c r="P342" s="21"/>
      <c r="Q342" s="22"/>
      <c r="R342" s="1"/>
    </row>
    <row r="343" spans="1:18" x14ac:dyDescent="0.3">
      <c r="A343" s="13" t="s">
        <v>61</v>
      </c>
      <c r="B343" s="17">
        <v>7</v>
      </c>
      <c r="C343" s="28">
        <v>18</v>
      </c>
      <c r="D343" s="28" t="s">
        <v>26</v>
      </c>
      <c r="E343" s="28">
        <v>2</v>
      </c>
      <c r="F343" s="28">
        <v>0</v>
      </c>
      <c r="G343" s="28" t="s">
        <v>26</v>
      </c>
      <c r="H343" s="28">
        <v>26</v>
      </c>
      <c r="I343" s="19"/>
      <c r="J343" s="22"/>
      <c r="K343" s="22"/>
      <c r="L343" s="22"/>
      <c r="M343" s="19"/>
      <c r="N343" s="22"/>
      <c r="O343" s="22"/>
      <c r="P343" s="21"/>
      <c r="Q343" s="22"/>
      <c r="R343" s="1"/>
    </row>
    <row r="344" spans="1:18" x14ac:dyDescent="0.3">
      <c r="A344" s="13" t="s">
        <v>61</v>
      </c>
      <c r="B344" s="17">
        <v>8</v>
      </c>
      <c r="C344" s="28">
        <v>17</v>
      </c>
      <c r="D344" s="28" t="s">
        <v>26</v>
      </c>
      <c r="E344" s="28">
        <v>4</v>
      </c>
      <c r="F344" s="28">
        <v>0</v>
      </c>
      <c r="G344" s="28" t="s">
        <v>26</v>
      </c>
      <c r="H344" s="28">
        <v>57</v>
      </c>
      <c r="I344" s="19"/>
      <c r="J344" s="22"/>
      <c r="K344" s="22"/>
      <c r="L344" s="22"/>
      <c r="M344" s="19"/>
      <c r="N344" s="22"/>
      <c r="O344" s="22"/>
      <c r="P344" s="21"/>
      <c r="Q344" s="22"/>
      <c r="R344" s="1"/>
    </row>
    <row r="345" spans="1:18" x14ac:dyDescent="0.3">
      <c r="A345" s="13" t="s">
        <v>61</v>
      </c>
      <c r="B345" s="17">
        <v>9</v>
      </c>
      <c r="C345" s="28">
        <v>23</v>
      </c>
      <c r="D345" s="28" t="s">
        <v>26</v>
      </c>
      <c r="E345" s="28">
        <v>5</v>
      </c>
      <c r="F345" s="28">
        <v>0</v>
      </c>
      <c r="G345" s="28" t="s">
        <v>26</v>
      </c>
      <c r="H345" s="28">
        <v>70</v>
      </c>
      <c r="I345" s="19"/>
      <c r="J345" s="22"/>
      <c r="K345" s="22"/>
      <c r="L345" s="22"/>
      <c r="M345" s="19"/>
      <c r="N345" s="22"/>
      <c r="O345" s="22"/>
      <c r="P345" s="21"/>
      <c r="Q345" s="22"/>
      <c r="R345" s="1"/>
    </row>
    <row r="346" spans="1:18" x14ac:dyDescent="0.3">
      <c r="A346" s="13" t="s">
        <v>61</v>
      </c>
      <c r="B346" s="17">
        <v>10</v>
      </c>
      <c r="C346" s="28">
        <v>12</v>
      </c>
      <c r="D346" s="28" t="s">
        <v>26</v>
      </c>
      <c r="E346" s="28">
        <v>5</v>
      </c>
      <c r="F346" s="28">
        <v>0</v>
      </c>
      <c r="G346" s="28" t="s">
        <v>26</v>
      </c>
      <c r="H346" s="28" t="s">
        <v>26</v>
      </c>
      <c r="I346" s="19"/>
      <c r="J346" s="22"/>
      <c r="K346" s="22"/>
      <c r="L346" s="22"/>
      <c r="M346" s="19"/>
      <c r="N346" s="22"/>
      <c r="O346" s="22"/>
      <c r="P346" s="21"/>
      <c r="Q346" s="22"/>
      <c r="R346" s="1"/>
    </row>
    <row r="347" spans="1:18" x14ac:dyDescent="0.3">
      <c r="A347" s="13" t="s">
        <v>61</v>
      </c>
      <c r="B347" s="17">
        <v>11</v>
      </c>
      <c r="C347" s="28">
        <v>26</v>
      </c>
      <c r="D347" s="28" t="s">
        <v>26</v>
      </c>
      <c r="E347" s="28">
        <v>4</v>
      </c>
      <c r="F347" s="28">
        <v>0</v>
      </c>
      <c r="G347" s="28" t="s">
        <v>26</v>
      </c>
      <c r="H347" s="28" t="s">
        <v>26</v>
      </c>
      <c r="I347" s="19"/>
      <c r="J347" s="22"/>
      <c r="K347" s="22"/>
      <c r="L347" s="22"/>
      <c r="M347" s="19"/>
      <c r="N347" s="22"/>
      <c r="O347" s="22"/>
      <c r="P347" s="21"/>
      <c r="Q347" s="22"/>
      <c r="R347" s="1"/>
    </row>
    <row r="348" spans="1:18" x14ac:dyDescent="0.3">
      <c r="A348" s="13" t="s">
        <v>61</v>
      </c>
      <c r="B348" s="17">
        <v>12</v>
      </c>
      <c r="C348" s="28">
        <v>19</v>
      </c>
      <c r="D348" s="28" t="s">
        <v>26</v>
      </c>
      <c r="E348" s="28">
        <v>4</v>
      </c>
      <c r="F348" s="28">
        <v>0</v>
      </c>
      <c r="G348" s="28" t="s">
        <v>26</v>
      </c>
      <c r="H348" s="28" t="s">
        <v>26</v>
      </c>
      <c r="I348" s="19"/>
      <c r="J348" s="22"/>
      <c r="K348" s="22"/>
      <c r="L348" s="22"/>
      <c r="M348" s="19"/>
      <c r="N348" s="22"/>
      <c r="O348" s="22"/>
      <c r="P348" s="21"/>
      <c r="Q348" s="22"/>
      <c r="R348" s="1"/>
    </row>
    <row r="349" spans="1:18" x14ac:dyDescent="0.3">
      <c r="A349" s="13" t="s">
        <v>61</v>
      </c>
      <c r="B349" s="17">
        <v>13</v>
      </c>
      <c r="C349" s="28">
        <v>15</v>
      </c>
      <c r="D349" s="28" t="s">
        <v>26</v>
      </c>
      <c r="E349" s="28">
        <v>4</v>
      </c>
      <c r="F349" s="28">
        <v>0</v>
      </c>
      <c r="G349" s="28" t="s">
        <v>26</v>
      </c>
      <c r="H349" s="28" t="s">
        <v>26</v>
      </c>
      <c r="I349" s="19"/>
      <c r="J349" s="22"/>
      <c r="K349" s="22"/>
      <c r="L349" s="22"/>
      <c r="M349" s="19"/>
      <c r="N349" s="22"/>
      <c r="O349" s="22"/>
      <c r="P349" s="21"/>
      <c r="Q349" s="22"/>
      <c r="R349" s="1"/>
    </row>
    <row r="350" spans="1:18" x14ac:dyDescent="0.3">
      <c r="A350" s="13" t="s">
        <v>61</v>
      </c>
      <c r="B350" s="17">
        <v>14</v>
      </c>
      <c r="C350" s="28">
        <v>9</v>
      </c>
      <c r="D350" s="28" t="s">
        <v>26</v>
      </c>
      <c r="E350" s="28">
        <v>5</v>
      </c>
      <c r="F350" s="28">
        <v>0</v>
      </c>
      <c r="G350" s="28" t="s">
        <v>26</v>
      </c>
      <c r="H350" s="28" t="s">
        <v>26</v>
      </c>
      <c r="I350" s="19"/>
      <c r="J350" s="22"/>
      <c r="K350" s="22"/>
      <c r="L350" s="22"/>
      <c r="M350" s="19"/>
      <c r="N350" s="22"/>
      <c r="O350" s="22"/>
      <c r="P350" s="21"/>
      <c r="Q350" s="22"/>
      <c r="R350" s="1"/>
    </row>
    <row r="351" spans="1:18" x14ac:dyDescent="0.3">
      <c r="A351" s="13" t="s">
        <v>61</v>
      </c>
      <c r="B351" s="17">
        <v>15</v>
      </c>
      <c r="C351" s="28">
        <v>12</v>
      </c>
      <c r="D351" s="28" t="s">
        <v>26</v>
      </c>
      <c r="E351" s="28">
        <v>5</v>
      </c>
      <c r="F351" s="28">
        <v>0</v>
      </c>
      <c r="G351" s="28" t="s">
        <v>26</v>
      </c>
      <c r="H351" s="28" t="s">
        <v>26</v>
      </c>
      <c r="I351" s="19"/>
      <c r="J351" s="22"/>
      <c r="K351" s="22"/>
      <c r="L351" s="22"/>
      <c r="M351" s="19"/>
      <c r="N351" s="22"/>
      <c r="O351" s="22"/>
      <c r="P351" s="21"/>
      <c r="Q351" s="22"/>
      <c r="R351" s="1"/>
    </row>
    <row r="352" spans="1:18" x14ac:dyDescent="0.3">
      <c r="A352" s="13" t="s">
        <v>61</v>
      </c>
      <c r="B352" s="17">
        <v>16</v>
      </c>
      <c r="C352" s="28">
        <v>8</v>
      </c>
      <c r="D352" s="28" t="s">
        <v>26</v>
      </c>
      <c r="E352" s="28">
        <v>5</v>
      </c>
      <c r="F352" s="28">
        <v>0</v>
      </c>
      <c r="G352" s="28" t="s">
        <v>26</v>
      </c>
      <c r="H352" s="28" t="s">
        <v>26</v>
      </c>
      <c r="I352" s="19"/>
      <c r="J352" s="22"/>
      <c r="K352" s="22"/>
      <c r="L352" s="22"/>
      <c r="M352" s="19"/>
      <c r="N352" s="22"/>
      <c r="O352" s="22"/>
      <c r="P352" s="21"/>
      <c r="Q352" s="22"/>
      <c r="R352" s="1"/>
    </row>
    <row r="353" spans="1:18" x14ac:dyDescent="0.3">
      <c r="A353" s="13" t="s">
        <v>61</v>
      </c>
      <c r="B353" s="17">
        <v>17</v>
      </c>
      <c r="C353" s="28">
        <v>9</v>
      </c>
      <c r="D353" s="28" t="s">
        <v>26</v>
      </c>
      <c r="E353" s="28">
        <v>5</v>
      </c>
      <c r="F353" s="28">
        <v>0</v>
      </c>
      <c r="G353" s="28" t="s">
        <v>26</v>
      </c>
      <c r="H353" s="28" t="s">
        <v>26</v>
      </c>
      <c r="I353" s="19"/>
      <c r="J353" s="22"/>
      <c r="K353" s="22"/>
      <c r="L353" s="22"/>
      <c r="M353" s="19"/>
      <c r="N353" s="22"/>
      <c r="O353" s="22"/>
      <c r="P353" s="21"/>
      <c r="Q353" s="22"/>
      <c r="R353" s="1"/>
    </row>
    <row r="354" spans="1:18" x14ac:dyDescent="0.3">
      <c r="A354" s="13" t="s">
        <v>61</v>
      </c>
      <c r="B354" s="17">
        <v>18</v>
      </c>
      <c r="C354" s="28">
        <v>14</v>
      </c>
      <c r="D354" s="28" t="s">
        <v>26</v>
      </c>
      <c r="E354" s="28">
        <v>2</v>
      </c>
      <c r="F354" s="28">
        <v>0</v>
      </c>
      <c r="G354" s="28" t="s">
        <v>26</v>
      </c>
      <c r="H354" s="28">
        <v>11</v>
      </c>
      <c r="I354" s="19"/>
      <c r="J354" s="22"/>
      <c r="K354" s="22"/>
      <c r="L354" s="22"/>
      <c r="M354" s="19"/>
      <c r="N354" s="22"/>
      <c r="O354" s="22"/>
      <c r="P354" s="21"/>
      <c r="Q354" s="22"/>
      <c r="R354" s="1"/>
    </row>
    <row r="355" spans="1:18" x14ac:dyDescent="0.3">
      <c r="A355" s="13" t="s">
        <v>61</v>
      </c>
      <c r="B355" s="17">
        <v>19</v>
      </c>
      <c r="C355" s="28">
        <v>25</v>
      </c>
      <c r="D355" s="28" t="s">
        <v>26</v>
      </c>
      <c r="E355" s="28">
        <v>4</v>
      </c>
      <c r="F355" s="28">
        <v>0</v>
      </c>
      <c r="G355" s="28" t="s">
        <v>26</v>
      </c>
      <c r="H355" s="28">
        <v>16</v>
      </c>
      <c r="I355" s="19"/>
      <c r="J355" s="22"/>
      <c r="K355" s="22"/>
      <c r="L355" s="22"/>
      <c r="M355" s="19"/>
      <c r="N355" s="22"/>
      <c r="O355" s="22"/>
      <c r="P355" s="21"/>
      <c r="Q355" s="22"/>
      <c r="R355" s="1"/>
    </row>
    <row r="356" spans="1:18" x14ac:dyDescent="0.3">
      <c r="A356" s="13" t="s">
        <v>61</v>
      </c>
      <c r="B356" s="17">
        <v>20</v>
      </c>
      <c r="C356" s="28">
        <v>18</v>
      </c>
      <c r="D356" s="28" t="s">
        <v>26</v>
      </c>
      <c r="E356" s="28">
        <v>4</v>
      </c>
      <c r="F356" s="28">
        <v>0</v>
      </c>
      <c r="G356" s="28" t="s">
        <v>26</v>
      </c>
      <c r="H356" s="28">
        <v>20</v>
      </c>
      <c r="I356" s="19"/>
      <c r="J356" s="22"/>
      <c r="K356" s="22"/>
      <c r="L356" s="22"/>
      <c r="M356" s="19"/>
      <c r="N356" s="22"/>
      <c r="O356" s="22"/>
      <c r="P356" s="21"/>
      <c r="Q356" s="22"/>
      <c r="R356" s="1"/>
    </row>
    <row r="357" spans="1:18" x14ac:dyDescent="0.3">
      <c r="A357" s="13" t="s">
        <v>61</v>
      </c>
      <c r="B357" s="17">
        <v>21</v>
      </c>
      <c r="C357" s="28">
        <v>14</v>
      </c>
      <c r="D357" s="28" t="s">
        <v>26</v>
      </c>
      <c r="E357" s="28">
        <v>7</v>
      </c>
      <c r="F357" s="28">
        <v>0</v>
      </c>
      <c r="G357" s="28" t="s">
        <v>26</v>
      </c>
      <c r="H357" s="28">
        <v>63</v>
      </c>
      <c r="I357" s="19"/>
      <c r="J357" s="22"/>
      <c r="K357" s="22"/>
      <c r="L357" s="22"/>
      <c r="M357" s="19"/>
      <c r="N357" s="22"/>
      <c r="O357" s="22"/>
      <c r="P357" s="21"/>
      <c r="Q357" s="22"/>
      <c r="R357" s="1"/>
    </row>
    <row r="358" spans="1:18" x14ac:dyDescent="0.3">
      <c r="A358" s="13" t="s">
        <v>61</v>
      </c>
      <c r="B358" s="17">
        <v>22</v>
      </c>
      <c r="C358" s="28">
        <v>14</v>
      </c>
      <c r="D358" s="28" t="s">
        <v>26</v>
      </c>
      <c r="E358" s="28">
        <v>5</v>
      </c>
      <c r="F358" s="28">
        <v>0</v>
      </c>
      <c r="G358" s="28" t="s">
        <v>26</v>
      </c>
      <c r="H358" s="28">
        <v>66</v>
      </c>
      <c r="I358" s="19"/>
      <c r="J358" s="22"/>
      <c r="K358" s="22"/>
      <c r="L358" s="22"/>
      <c r="M358" s="19"/>
      <c r="N358" s="22"/>
      <c r="O358" s="22"/>
      <c r="P358" s="21"/>
      <c r="Q358" s="22"/>
      <c r="R358" s="1"/>
    </row>
    <row r="359" spans="1:18" x14ac:dyDescent="0.3">
      <c r="A359" s="13" t="s">
        <v>61</v>
      </c>
      <c r="B359" s="17">
        <v>23</v>
      </c>
      <c r="C359" s="28">
        <v>12</v>
      </c>
      <c r="D359" s="28" t="s">
        <v>26</v>
      </c>
      <c r="E359" s="28">
        <v>2</v>
      </c>
      <c r="F359" s="28">
        <v>0</v>
      </c>
      <c r="G359" s="28" t="s">
        <v>26</v>
      </c>
      <c r="H359" s="28">
        <v>39</v>
      </c>
      <c r="I359" s="19"/>
      <c r="J359" s="22"/>
      <c r="K359" s="22"/>
      <c r="L359" s="22"/>
      <c r="M359" s="19"/>
      <c r="N359" s="22"/>
      <c r="O359" s="22"/>
      <c r="P359" s="21"/>
      <c r="Q359" s="22"/>
      <c r="R359" s="1"/>
    </row>
    <row r="360" spans="1:18" x14ac:dyDescent="0.3">
      <c r="A360" s="13" t="s">
        <v>61</v>
      </c>
      <c r="B360" s="17">
        <v>24</v>
      </c>
      <c r="C360" s="28">
        <v>21</v>
      </c>
      <c r="D360" s="28" t="s">
        <v>26</v>
      </c>
      <c r="E360" s="28">
        <v>4</v>
      </c>
      <c r="F360" s="28">
        <v>0</v>
      </c>
      <c r="G360" s="28" t="s">
        <v>26</v>
      </c>
      <c r="H360" s="28">
        <v>39</v>
      </c>
      <c r="I360" s="19"/>
      <c r="J360" s="22"/>
      <c r="K360" s="22"/>
      <c r="L360" s="22"/>
      <c r="M360" s="19"/>
      <c r="N360" s="22"/>
      <c r="O360" s="22"/>
      <c r="P360" s="21"/>
      <c r="Q360" s="22"/>
      <c r="R360" s="1"/>
    </row>
    <row r="361" spans="1:18" x14ac:dyDescent="0.3">
      <c r="A361" s="13" t="s">
        <v>61</v>
      </c>
      <c r="B361" s="17">
        <v>25</v>
      </c>
      <c r="C361" s="28">
        <v>14</v>
      </c>
      <c r="D361" s="28" t="s">
        <v>26</v>
      </c>
      <c r="E361" s="28">
        <v>4</v>
      </c>
      <c r="F361" s="28">
        <v>0</v>
      </c>
      <c r="G361" s="28" t="s">
        <v>26</v>
      </c>
      <c r="H361" s="28">
        <v>16</v>
      </c>
      <c r="I361" s="19"/>
      <c r="J361" s="22"/>
      <c r="K361" s="22"/>
      <c r="L361" s="22"/>
      <c r="M361" s="19"/>
      <c r="N361" s="22"/>
      <c r="O361" s="22"/>
      <c r="P361" s="21"/>
      <c r="Q361" s="22"/>
      <c r="R361" s="1"/>
    </row>
    <row r="362" spans="1:18" x14ac:dyDescent="0.3">
      <c r="A362" s="13" t="s">
        <v>61</v>
      </c>
      <c r="B362" s="17">
        <v>26</v>
      </c>
      <c r="C362" s="28">
        <v>8</v>
      </c>
      <c r="D362" s="28" t="s">
        <v>26</v>
      </c>
      <c r="E362" s="28">
        <v>3</v>
      </c>
      <c r="F362" s="28">
        <v>0</v>
      </c>
      <c r="G362" s="28" t="s">
        <v>26</v>
      </c>
      <c r="H362" s="28">
        <v>20</v>
      </c>
      <c r="I362" s="19"/>
      <c r="J362" s="22"/>
      <c r="K362" s="22"/>
      <c r="L362" s="22"/>
      <c r="M362" s="19"/>
      <c r="N362" s="22"/>
      <c r="O362" s="22"/>
      <c r="P362" s="21"/>
      <c r="Q362" s="22"/>
      <c r="R362" s="1"/>
    </row>
    <row r="363" spans="1:18" x14ac:dyDescent="0.3">
      <c r="A363" s="13" t="s">
        <v>61</v>
      </c>
      <c r="B363" s="17">
        <v>27</v>
      </c>
      <c r="C363" s="28">
        <v>9</v>
      </c>
      <c r="D363" s="28" t="s">
        <v>26</v>
      </c>
      <c r="E363" s="28">
        <v>5</v>
      </c>
      <c r="F363" s="28">
        <v>0</v>
      </c>
      <c r="G363" s="28" t="s">
        <v>26</v>
      </c>
      <c r="H363" s="28">
        <v>26</v>
      </c>
      <c r="I363" s="19"/>
      <c r="J363" s="22"/>
      <c r="K363" s="22"/>
      <c r="L363" s="22"/>
      <c r="M363" s="19"/>
      <c r="N363" s="22"/>
      <c r="O363" s="22"/>
      <c r="P363" s="21"/>
      <c r="Q363" s="22"/>
      <c r="R363" s="1"/>
    </row>
    <row r="364" spans="1:18" x14ac:dyDescent="0.3">
      <c r="A364" s="13" t="s">
        <v>61</v>
      </c>
      <c r="B364" s="17">
        <v>28</v>
      </c>
      <c r="C364" s="28">
        <v>12</v>
      </c>
      <c r="D364" s="28" t="s">
        <v>26</v>
      </c>
      <c r="E364" s="28">
        <v>5</v>
      </c>
      <c r="F364" s="28">
        <v>0</v>
      </c>
      <c r="G364" s="28" t="s">
        <v>26</v>
      </c>
      <c r="H364" s="28">
        <v>26</v>
      </c>
      <c r="I364" s="19"/>
      <c r="J364" s="22"/>
      <c r="K364" s="22"/>
      <c r="L364" s="22"/>
      <c r="M364" s="19"/>
      <c r="N364" s="22"/>
      <c r="O364" s="22"/>
      <c r="P364" s="21"/>
      <c r="Q364" s="22"/>
      <c r="R364" s="1"/>
    </row>
    <row r="365" spans="1:18" x14ac:dyDescent="0.3">
      <c r="A365" s="13" t="s">
        <v>61</v>
      </c>
      <c r="B365" s="17">
        <v>29</v>
      </c>
      <c r="C365" s="28">
        <v>11</v>
      </c>
      <c r="D365" s="28" t="s">
        <v>26</v>
      </c>
      <c r="E365" s="28">
        <v>1</v>
      </c>
      <c r="F365" s="28">
        <v>0</v>
      </c>
      <c r="G365" s="28" t="s">
        <v>26</v>
      </c>
      <c r="H365" s="28">
        <v>41</v>
      </c>
      <c r="I365" s="19"/>
      <c r="J365" s="22"/>
      <c r="K365" s="22"/>
      <c r="L365" s="22"/>
      <c r="M365" s="19"/>
      <c r="N365" s="22"/>
      <c r="O365" s="22"/>
      <c r="P365" s="21"/>
      <c r="Q365" s="22"/>
      <c r="R365" s="1"/>
    </row>
    <row r="366" spans="1:18" x14ac:dyDescent="0.3">
      <c r="A366" s="13" t="s">
        <v>61</v>
      </c>
      <c r="B366" s="17">
        <v>30</v>
      </c>
      <c r="C366" s="28">
        <v>25</v>
      </c>
      <c r="D366" s="28" t="s">
        <v>26</v>
      </c>
      <c r="E366" s="28">
        <v>2</v>
      </c>
      <c r="F366" s="28">
        <v>0</v>
      </c>
      <c r="G366" s="28" t="s">
        <v>26</v>
      </c>
      <c r="H366" s="28">
        <v>52</v>
      </c>
      <c r="I366" s="19"/>
      <c r="J366" s="22"/>
      <c r="K366" s="22"/>
      <c r="L366" s="22"/>
      <c r="M366" s="19"/>
      <c r="N366" s="22"/>
      <c r="O366" s="22"/>
      <c r="P366" s="21"/>
      <c r="Q366" s="22"/>
      <c r="R366" s="1"/>
    </row>
    <row r="367" spans="1:18" x14ac:dyDescent="0.3">
      <c r="A367" s="13" t="s">
        <v>61</v>
      </c>
      <c r="B367" s="17">
        <v>31</v>
      </c>
      <c r="C367" s="28">
        <v>10</v>
      </c>
      <c r="D367" s="28" t="s">
        <v>26</v>
      </c>
      <c r="E367" s="28">
        <v>4</v>
      </c>
      <c r="F367" s="28">
        <v>0</v>
      </c>
      <c r="G367" s="28" t="s">
        <v>26</v>
      </c>
      <c r="H367" s="28">
        <v>20</v>
      </c>
      <c r="I367" s="19"/>
      <c r="J367" s="22"/>
      <c r="K367" s="22"/>
      <c r="L367" s="22"/>
      <c r="M367" s="19"/>
      <c r="N367" s="22"/>
      <c r="O367" s="22"/>
      <c r="P367" s="21"/>
      <c r="Q367" s="22"/>
      <c r="R367" s="1"/>
    </row>
    <row r="371" spans="20:28" x14ac:dyDescent="0.3">
      <c r="T371" s="63"/>
      <c r="U371" s="63"/>
      <c r="V371" s="63"/>
      <c r="W371" s="63"/>
      <c r="X371" s="63"/>
      <c r="Y371" s="63"/>
      <c r="Z371" s="63"/>
      <c r="AA371" s="63"/>
      <c r="AB371" s="63"/>
    </row>
  </sheetData>
  <mergeCells count="16">
    <mergeCell ref="T371:AB371"/>
    <mergeCell ref="N1:Q1"/>
    <mergeCell ref="R1:R2"/>
    <mergeCell ref="T1:T2"/>
    <mergeCell ref="U1:U2"/>
    <mergeCell ref="V1:AA1"/>
    <mergeCell ref="A1:A2"/>
    <mergeCell ref="B1:B2"/>
    <mergeCell ref="C1:H1"/>
    <mergeCell ref="I1:J1"/>
    <mergeCell ref="K1:M1"/>
    <mergeCell ref="AD12:AF12"/>
    <mergeCell ref="AD4:AD5"/>
    <mergeCell ref="AE4:AE5"/>
    <mergeCell ref="AF4:AF5"/>
    <mergeCell ref="AD6:AD11"/>
  </mergeCells>
  <conditionalFormatting sqref="C336:F336">
    <cfRule type="containsText" dxfId="271" priority="113" operator="containsText" text="falla">
      <formula>NOT(ISERROR(SEARCH("falla",C336)))</formula>
    </cfRule>
    <cfRule type="cellIs" dxfId="270" priority="118" operator="between">
      <formula>51</formula>
      <formula>100</formula>
    </cfRule>
    <cfRule type="cellIs" dxfId="269" priority="117" operator="between">
      <formula>101</formula>
      <formula>150</formula>
    </cfRule>
    <cfRule type="cellIs" dxfId="268" priority="116" operator="between">
      <formula>151</formula>
      <formula>200</formula>
    </cfRule>
    <cfRule type="cellIs" dxfId="267" priority="115" operator="greaterThanOrEqual">
      <formula>201</formula>
    </cfRule>
    <cfRule type="containsText" dxfId="266" priority="114" operator="containsText" text="DI">
      <formula>NOT(ISERROR(SEARCH("DI",C336)))</formula>
    </cfRule>
    <cfRule type="expression" dxfId="265" priority="120">
      <formula>"&lt;=50"</formula>
    </cfRule>
    <cfRule type="cellIs" dxfId="264" priority="119" operator="between">
      <formula>0</formula>
      <formula>50</formula>
    </cfRule>
  </conditionalFormatting>
  <conditionalFormatting sqref="C3:H92 D93:D323">
    <cfRule type="cellIs" dxfId="263" priority="255" operator="between">
      <formula>0</formula>
      <formula>50</formula>
    </cfRule>
    <cfRule type="cellIs" dxfId="262" priority="253" operator="between">
      <formula>101</formula>
      <formula>150</formula>
    </cfRule>
    <cfRule type="cellIs" dxfId="261" priority="251" operator="greaterThanOrEqual">
      <formula>201</formula>
    </cfRule>
    <cfRule type="cellIs" dxfId="260" priority="252" operator="between">
      <formula>151</formula>
      <formula>200</formula>
    </cfRule>
    <cfRule type="containsText" dxfId="259" priority="250" operator="containsText" text="DI">
      <formula>NOT(ISERROR(SEARCH("DI",C3)))</formula>
    </cfRule>
    <cfRule type="expression" dxfId="258" priority="256">
      <formula>"&lt;=50"</formula>
    </cfRule>
    <cfRule type="cellIs" dxfId="257" priority="254" operator="between">
      <formula>51</formula>
      <formula>100</formula>
    </cfRule>
  </conditionalFormatting>
  <conditionalFormatting sqref="C88:H122 D123:D323">
    <cfRule type="expression" dxfId="256" priority="240">
      <formula>"&lt;=50"</formula>
    </cfRule>
    <cfRule type="cellIs" dxfId="255" priority="239" operator="between">
      <formula>0</formula>
      <formula>50</formula>
    </cfRule>
    <cfRule type="cellIs" dxfId="254" priority="237" operator="between">
      <formula>101</formula>
      <formula>150</formula>
    </cfRule>
    <cfRule type="cellIs" dxfId="253" priority="235" operator="greaterThanOrEqual">
      <formula>201</formula>
    </cfRule>
    <cfRule type="containsText" dxfId="252" priority="234" operator="containsText" text="DI">
      <formula>NOT(ISERROR(SEARCH("DI",C88)))</formula>
    </cfRule>
    <cfRule type="cellIs" dxfId="251" priority="236" operator="between">
      <formula>151</formula>
      <formula>200</formula>
    </cfRule>
    <cfRule type="cellIs" dxfId="250" priority="238" operator="between">
      <formula>51</formula>
      <formula>100</formula>
    </cfRule>
  </conditionalFormatting>
  <conditionalFormatting sqref="C93:H214 H215:H229 G215:G245 D215:D323">
    <cfRule type="cellIs" dxfId="249" priority="214" operator="between">
      <formula>51</formula>
      <formula>100</formula>
    </cfRule>
    <cfRule type="cellIs" dxfId="248" priority="213" operator="between">
      <formula>101</formula>
      <formula>150</formula>
    </cfRule>
    <cfRule type="cellIs" dxfId="247" priority="212" operator="between">
      <formula>151</formula>
      <formula>200</formula>
    </cfRule>
    <cfRule type="containsText" dxfId="246" priority="210" operator="containsText" text="DI">
      <formula>NOT(ISERROR(SEARCH("DI",C93)))</formula>
    </cfRule>
    <cfRule type="containsText" dxfId="245" priority="209" operator="containsText" text="falla">
      <formula>NOT(ISERROR(SEARCH("falla",C93)))</formula>
    </cfRule>
    <cfRule type="cellIs" dxfId="244" priority="215" operator="between">
      <formula>0</formula>
      <formula>50</formula>
    </cfRule>
    <cfRule type="cellIs" dxfId="243" priority="211" operator="greaterThanOrEqual">
      <formula>201</formula>
    </cfRule>
    <cfRule type="expression" dxfId="242" priority="216">
      <formula>"&lt;=50"</formula>
    </cfRule>
  </conditionalFormatting>
  <conditionalFormatting sqref="C154:H214 H215:H229 G215:G245 D215:D323">
    <cfRule type="cellIs" dxfId="241" priority="195" operator="greaterThanOrEqual">
      <formula>201</formula>
    </cfRule>
    <cfRule type="expression" dxfId="240" priority="200">
      <formula>"&lt;=50"</formula>
    </cfRule>
    <cfRule type="cellIs" dxfId="239" priority="199" operator="between">
      <formula>0</formula>
      <formula>50</formula>
    </cfRule>
    <cfRule type="cellIs" dxfId="238" priority="198" operator="between">
      <formula>51</formula>
      <formula>100</formula>
    </cfRule>
    <cfRule type="cellIs" dxfId="237" priority="197" operator="between">
      <formula>101</formula>
      <formula>150</formula>
    </cfRule>
    <cfRule type="cellIs" dxfId="236" priority="196" operator="between">
      <formula>151</formula>
      <formula>200</formula>
    </cfRule>
    <cfRule type="containsText" dxfId="235" priority="194" operator="containsText" text="DI">
      <formula>NOT(ISERROR(SEARCH("DI",C154)))</formula>
    </cfRule>
    <cfRule type="containsText" dxfId="234" priority="193" operator="containsText" text="falla">
      <formula>NOT(ISERROR(SEARCH("falla",C154)))</formula>
    </cfRule>
  </conditionalFormatting>
  <conditionalFormatting sqref="C164:H164">
    <cfRule type="cellIs" dxfId="233" priority="207" operator="between">
      <formula>0</formula>
      <formula>50</formula>
    </cfRule>
    <cfRule type="cellIs" dxfId="232" priority="203" operator="greaterThanOrEqual">
      <formula>201</formula>
    </cfRule>
    <cfRule type="containsText" dxfId="231" priority="202" operator="containsText" text="DI">
      <formula>NOT(ISERROR(SEARCH("DI",C164)))</formula>
    </cfRule>
    <cfRule type="cellIs" dxfId="230" priority="204" operator="between">
      <formula>151</formula>
      <formula>200</formula>
    </cfRule>
    <cfRule type="expression" dxfId="229" priority="208">
      <formula>"&lt;=50"</formula>
    </cfRule>
    <cfRule type="cellIs" dxfId="228" priority="205" operator="between">
      <formula>101</formula>
      <formula>150</formula>
    </cfRule>
    <cfRule type="cellIs" dxfId="227" priority="206" operator="between">
      <formula>51</formula>
      <formula>100</formula>
    </cfRule>
    <cfRule type="containsText" dxfId="226" priority="201" operator="containsText" text="falla">
      <formula>NOT(ISERROR(SEARCH("falla",C164)))</formula>
    </cfRule>
  </conditionalFormatting>
  <conditionalFormatting sqref="C184:H214 H215:H229 G215:G245 D215:D323">
    <cfRule type="cellIs" dxfId="225" priority="187" operator="greaterThanOrEqual">
      <formula>201</formula>
    </cfRule>
    <cfRule type="cellIs" dxfId="224" priority="188" operator="between">
      <formula>151</formula>
      <formula>200</formula>
    </cfRule>
    <cfRule type="cellIs" dxfId="223" priority="189" operator="between">
      <formula>101</formula>
      <formula>150</formula>
    </cfRule>
    <cfRule type="cellIs" dxfId="222" priority="190" operator="between">
      <formula>51</formula>
      <formula>100</formula>
    </cfRule>
    <cfRule type="cellIs" dxfId="221" priority="191" operator="between">
      <formula>0</formula>
      <formula>50</formula>
    </cfRule>
    <cfRule type="expression" dxfId="220" priority="192">
      <formula>"&lt;=50"</formula>
    </cfRule>
    <cfRule type="containsText" dxfId="219" priority="186" operator="containsText" text="DI">
      <formula>NOT(ISERROR(SEARCH("DI",C184)))</formula>
    </cfRule>
  </conditionalFormatting>
  <conditionalFormatting sqref="C184:H245 D246:D323 H246:H336">
    <cfRule type="containsText" dxfId="218" priority="177" operator="containsText" text="falla">
      <formula>NOT(ISERROR(SEARCH("falla",C184)))</formula>
    </cfRule>
  </conditionalFormatting>
  <conditionalFormatting sqref="C215:H245 D246:D323 H246:H336">
    <cfRule type="cellIs" dxfId="217" priority="182" operator="between">
      <formula>51</formula>
      <formula>100</formula>
    </cfRule>
    <cfRule type="cellIs" dxfId="216" priority="163" operator="greaterThanOrEqual">
      <formula>201</formula>
    </cfRule>
    <cfRule type="cellIs" dxfId="215" priority="180" operator="between">
      <formula>151</formula>
      <formula>200</formula>
    </cfRule>
    <cfRule type="cellIs" dxfId="214" priority="179" operator="greaterThanOrEqual">
      <formula>201</formula>
    </cfRule>
    <cfRule type="containsText" dxfId="213" priority="178" operator="containsText" text="DI">
      <formula>NOT(ISERROR(SEARCH("DI",C215)))</formula>
    </cfRule>
    <cfRule type="cellIs" dxfId="212" priority="164" operator="between">
      <formula>151</formula>
      <formula>200</formula>
    </cfRule>
    <cfRule type="cellIs" dxfId="211" priority="165" operator="between">
      <formula>101</formula>
      <formula>150</formula>
    </cfRule>
    <cfRule type="cellIs" dxfId="210" priority="166" operator="between">
      <formula>51</formula>
      <formula>100</formula>
    </cfRule>
    <cfRule type="cellIs" dxfId="209" priority="167" operator="between">
      <formula>0</formula>
      <formula>50</formula>
    </cfRule>
    <cfRule type="expression" dxfId="208" priority="168">
      <formula>"&lt;=50"</formula>
    </cfRule>
    <cfRule type="cellIs" dxfId="207" priority="181" operator="between">
      <formula>101</formula>
      <formula>150</formula>
    </cfRule>
    <cfRule type="containsText" dxfId="206" priority="162" operator="containsText" text="DI">
      <formula>NOT(ISERROR(SEARCH("DI",C215)))</formula>
    </cfRule>
    <cfRule type="expression" dxfId="205" priority="184">
      <formula>"&lt;=50"</formula>
    </cfRule>
    <cfRule type="cellIs" dxfId="204" priority="183" operator="between">
      <formula>0</formula>
      <formula>50</formula>
    </cfRule>
  </conditionalFormatting>
  <conditionalFormatting sqref="C215:H275 G276:H336">
    <cfRule type="containsText" dxfId="203" priority="153" operator="containsText" text="falla">
      <formula>NOT(ISERROR(SEARCH("falla",C215)))</formula>
    </cfRule>
  </conditionalFormatting>
  <conditionalFormatting sqref="C231:H261">
    <cfRule type="cellIs" dxfId="202" priority="110" operator="between">
      <formula>51</formula>
      <formula>100</formula>
    </cfRule>
    <cfRule type="cellIs" dxfId="201" priority="111" operator="between">
      <formula>0</formula>
      <formula>50</formula>
    </cfRule>
    <cfRule type="expression" dxfId="200" priority="112">
      <formula>"&lt;=50"</formula>
    </cfRule>
    <cfRule type="cellIs" dxfId="199" priority="107" operator="greaterThanOrEqual">
      <formula>201</formula>
    </cfRule>
    <cfRule type="containsText" dxfId="198" priority="105" operator="containsText" text="falla">
      <formula>NOT(ISERROR(SEARCH("falla",C231)))</formula>
    </cfRule>
    <cfRule type="containsText" dxfId="197" priority="106" operator="containsText" text="DI">
      <formula>NOT(ISERROR(SEARCH("DI",C231)))</formula>
    </cfRule>
    <cfRule type="cellIs" dxfId="196" priority="108" operator="between">
      <formula>151</formula>
      <formula>200</formula>
    </cfRule>
    <cfRule type="cellIs" dxfId="195" priority="109" operator="between">
      <formula>101</formula>
      <formula>150</formula>
    </cfRule>
  </conditionalFormatting>
  <conditionalFormatting sqref="C242:H245 D246:D323 H246:H336">
    <cfRule type="cellIs" dxfId="194" priority="172" operator="between">
      <formula>151</formula>
      <formula>200</formula>
    </cfRule>
    <cfRule type="containsText" dxfId="193" priority="170" operator="containsText" text="DI">
      <formula>NOT(ISERROR(SEARCH("DI",C242)))</formula>
    </cfRule>
    <cfRule type="expression" dxfId="192" priority="176">
      <formula>"&lt;=50"</formula>
    </cfRule>
    <cfRule type="cellIs" dxfId="191" priority="175" operator="between">
      <formula>0</formula>
      <formula>50</formula>
    </cfRule>
    <cfRule type="cellIs" dxfId="190" priority="174" operator="between">
      <formula>51</formula>
      <formula>100</formula>
    </cfRule>
    <cfRule type="cellIs" dxfId="189" priority="171" operator="greaterThanOrEqual">
      <formula>201</formula>
    </cfRule>
    <cfRule type="containsText" dxfId="188" priority="169" operator="containsText" text="falla">
      <formula>NOT(ISERROR(SEARCH("falla",C242)))</formula>
    </cfRule>
    <cfRule type="cellIs" dxfId="187" priority="173" operator="between">
      <formula>101</formula>
      <formula>150</formula>
    </cfRule>
  </conditionalFormatting>
  <conditionalFormatting sqref="C246:H249">
    <cfRule type="expression" dxfId="186" priority="152">
      <formula>"&lt;=50"</formula>
    </cfRule>
    <cfRule type="cellIs" dxfId="185" priority="150" operator="between">
      <formula>51</formula>
      <formula>100</formula>
    </cfRule>
    <cfRule type="cellIs" dxfId="184" priority="149" operator="between">
      <formula>101</formula>
      <formula>150</formula>
    </cfRule>
    <cfRule type="cellIs" dxfId="183" priority="148" operator="between">
      <formula>151</formula>
      <formula>200</formula>
    </cfRule>
    <cfRule type="cellIs" dxfId="182" priority="147" operator="greaterThanOrEqual">
      <formula>201</formula>
    </cfRule>
    <cfRule type="containsText" dxfId="181" priority="146" operator="containsText" text="DI">
      <formula>NOT(ISERROR(SEARCH("DI",C246)))</formula>
    </cfRule>
    <cfRule type="containsText" dxfId="180" priority="145" operator="containsText" text="falla">
      <formula>NOT(ISERROR(SEARCH("falla",C246)))</formula>
    </cfRule>
    <cfRule type="cellIs" dxfId="179" priority="151" operator="between">
      <formula>0</formula>
      <formula>50</formula>
    </cfRule>
  </conditionalFormatting>
  <conditionalFormatting sqref="C246:H275 G276:H336">
    <cfRule type="expression" dxfId="178" priority="160">
      <formula>"&lt;=50"</formula>
    </cfRule>
    <cfRule type="cellIs" dxfId="177" priority="159" operator="between">
      <formula>0</formula>
      <formula>50</formula>
    </cfRule>
    <cfRule type="cellIs" dxfId="176" priority="158" operator="between">
      <formula>51</formula>
      <formula>100</formula>
    </cfRule>
    <cfRule type="cellIs" dxfId="175" priority="157" operator="between">
      <formula>101</formula>
      <formula>150</formula>
    </cfRule>
    <cfRule type="cellIs" dxfId="174" priority="156" operator="between">
      <formula>151</formula>
      <formula>200</formula>
    </cfRule>
    <cfRule type="cellIs" dxfId="173" priority="155" operator="greaterThanOrEqual">
      <formula>201</formula>
    </cfRule>
    <cfRule type="containsText" dxfId="172" priority="154" operator="containsText" text="DI">
      <formula>NOT(ISERROR(SEARCH("DI",C246)))</formula>
    </cfRule>
  </conditionalFormatting>
  <conditionalFormatting sqref="C276:H336">
    <cfRule type="cellIs" dxfId="171" priority="127" operator="between">
      <formula>0</formula>
      <formula>50</formula>
    </cfRule>
    <cfRule type="expression" dxfId="170" priority="128">
      <formula>"&lt;=50"</formula>
    </cfRule>
    <cfRule type="containsText" dxfId="169" priority="121" operator="containsText" text="falla">
      <formula>NOT(ISERROR(SEARCH("falla",C276)))</formula>
    </cfRule>
    <cfRule type="containsText" dxfId="168" priority="122" operator="containsText" text="DI">
      <formula>NOT(ISERROR(SEARCH("DI",C276)))</formula>
    </cfRule>
    <cfRule type="cellIs" dxfId="167" priority="123" operator="greaterThanOrEqual">
      <formula>201</formula>
    </cfRule>
    <cfRule type="cellIs" dxfId="166" priority="124" operator="between">
      <formula>151</formula>
      <formula>200</formula>
    </cfRule>
    <cfRule type="cellIs" dxfId="165" priority="125" operator="between">
      <formula>101</formula>
      <formula>150</formula>
    </cfRule>
    <cfRule type="cellIs" dxfId="164" priority="126" operator="between">
      <formula>51</formula>
      <formula>100</formula>
    </cfRule>
  </conditionalFormatting>
  <conditionalFormatting sqref="C337:H367">
    <cfRule type="cellIs" dxfId="163" priority="11" operator="greaterThanOrEqual">
      <formula>201</formula>
    </cfRule>
    <cfRule type="containsText" dxfId="162" priority="10" operator="containsText" text="DI">
      <formula>NOT(ISERROR(SEARCH("DI",C337)))</formula>
    </cfRule>
    <cfRule type="containsText" dxfId="161" priority="9" operator="containsText" text="falla">
      <formula>NOT(ISERROR(SEARCH("falla",C337)))</formula>
    </cfRule>
    <cfRule type="expression" dxfId="160" priority="8">
      <formula>"&lt;=50"</formula>
    </cfRule>
    <cfRule type="cellIs" dxfId="159" priority="7" operator="between">
      <formula>0</formula>
      <formula>50</formula>
    </cfRule>
    <cfRule type="cellIs" dxfId="158" priority="6" operator="between">
      <formula>51</formula>
      <formula>100</formula>
    </cfRule>
    <cfRule type="cellIs" dxfId="157" priority="5" operator="between">
      <formula>101</formula>
      <formula>150</formula>
    </cfRule>
    <cfRule type="cellIs" dxfId="156" priority="4" operator="between">
      <formula>151</formula>
      <formula>200</formula>
    </cfRule>
    <cfRule type="cellIs" dxfId="155" priority="3" operator="greaterThanOrEqual">
      <formula>201</formula>
    </cfRule>
    <cfRule type="containsText" dxfId="154" priority="2" operator="containsText" text="DI">
      <formula>NOT(ISERROR(SEARCH("DI",C337)))</formula>
    </cfRule>
    <cfRule type="containsText" dxfId="153" priority="1" operator="containsText" text="falla">
      <formula>NOT(ISERROR(SEARCH("falla",C337)))</formula>
    </cfRule>
    <cfRule type="expression" dxfId="152" priority="16">
      <formula>"&lt;=50"</formula>
    </cfRule>
    <cfRule type="cellIs" dxfId="151" priority="12" operator="between">
      <formula>151</formula>
      <formula>200</formula>
    </cfRule>
    <cfRule type="cellIs" dxfId="150" priority="13" operator="between">
      <formula>101</formula>
      <formula>150</formula>
    </cfRule>
    <cfRule type="cellIs" dxfId="149" priority="14" operator="between">
      <formula>51</formula>
      <formula>100</formula>
    </cfRule>
    <cfRule type="cellIs" dxfId="148" priority="15" operator="between">
      <formula>0</formula>
      <formula>50</formula>
    </cfRule>
  </conditionalFormatting>
  <conditionalFormatting sqref="D62:D323">
    <cfRule type="expression" dxfId="147" priority="264">
      <formula>"&lt;=50"</formula>
    </cfRule>
    <cfRule type="cellIs" dxfId="146" priority="263" operator="between">
      <formula>0</formula>
      <formula>50</formula>
    </cfRule>
    <cfRule type="cellIs" dxfId="145" priority="262" operator="between">
      <formula>51</formula>
      <formula>100</formula>
    </cfRule>
    <cfRule type="cellIs" dxfId="144" priority="261" operator="between">
      <formula>101</formula>
      <formula>150</formula>
    </cfRule>
    <cfRule type="cellIs" dxfId="143" priority="260" operator="between">
      <formula>151</formula>
      <formula>200</formula>
    </cfRule>
    <cfRule type="cellIs" dxfId="142" priority="259" operator="greaterThanOrEqual">
      <formula>201</formula>
    </cfRule>
    <cfRule type="containsText" dxfId="141" priority="258" operator="containsText" text="DI">
      <formula>NOT(ISERROR(SEARCH("DI",D62)))</formula>
    </cfRule>
    <cfRule type="containsText" dxfId="140" priority="257" operator="containsText" text="falla">
      <formula>NOT(ISERROR(SEARCH("falla",D62)))</formula>
    </cfRule>
  </conditionalFormatting>
  <conditionalFormatting sqref="D93:D323 C4:H92">
    <cfRule type="containsText" dxfId="139" priority="249" operator="containsText" text="falla">
      <formula>NOT(ISERROR(SEARCH("falla",C4)))</formula>
    </cfRule>
  </conditionalFormatting>
  <conditionalFormatting sqref="D93:D323">
    <cfRule type="cellIs" dxfId="138" priority="247" operator="between">
      <formula>0</formula>
      <formula>50</formula>
    </cfRule>
    <cfRule type="expression" dxfId="137" priority="248">
      <formula>"&lt;=50"</formula>
    </cfRule>
    <cfRule type="cellIs" dxfId="136" priority="243" operator="greaterThanOrEqual">
      <formula>201</formula>
    </cfRule>
    <cfRule type="containsText" dxfId="135" priority="242" operator="containsText" text="DI">
      <formula>NOT(ISERROR(SEARCH("DI",D93)))</formula>
    </cfRule>
    <cfRule type="containsText" dxfId="134" priority="241" operator="containsText" text="falla">
      <formula>NOT(ISERROR(SEARCH("falla",D93)))</formula>
    </cfRule>
    <cfRule type="cellIs" dxfId="133" priority="244" operator="between">
      <formula>151</formula>
      <formula>200</formula>
    </cfRule>
    <cfRule type="cellIs" dxfId="132" priority="245" operator="between">
      <formula>101</formula>
      <formula>150</formula>
    </cfRule>
    <cfRule type="cellIs" dxfId="131" priority="246" operator="between">
      <formula>51</formula>
      <formula>100</formula>
    </cfRule>
  </conditionalFormatting>
  <conditionalFormatting sqref="D123:D323 C88:H122">
    <cfRule type="containsText" dxfId="130" priority="233" operator="containsText" text="falla">
      <formula>NOT(ISERROR(SEARCH("falla",C88)))</formula>
    </cfRule>
  </conditionalFormatting>
  <conditionalFormatting sqref="D123:D323">
    <cfRule type="cellIs" dxfId="129" priority="228" operator="between">
      <formula>151</formula>
      <formula>200</formula>
    </cfRule>
    <cfRule type="expression" dxfId="128" priority="232">
      <formula>"&lt;=50"</formula>
    </cfRule>
    <cfRule type="cellIs" dxfId="127" priority="231" operator="between">
      <formula>0</formula>
      <formula>50</formula>
    </cfRule>
    <cfRule type="cellIs" dxfId="126" priority="230" operator="between">
      <formula>51</formula>
      <formula>100</formula>
    </cfRule>
    <cfRule type="cellIs" dxfId="125" priority="229" operator="between">
      <formula>101</formula>
      <formula>150</formula>
    </cfRule>
    <cfRule type="cellIs" dxfId="124" priority="227" operator="greaterThanOrEqual">
      <formula>201</formula>
    </cfRule>
    <cfRule type="containsText" dxfId="123" priority="226" operator="containsText" text="DI">
      <formula>NOT(ISERROR(SEARCH("DI",D123)))</formula>
    </cfRule>
    <cfRule type="containsText" dxfId="122" priority="225" operator="containsText" text="falla">
      <formula>NOT(ISERROR(SEARCH("falla",D123)))</formula>
    </cfRule>
  </conditionalFormatting>
  <conditionalFormatting sqref="D231:D323 H246:H336">
    <cfRule type="containsText" dxfId="121" priority="161" operator="containsText" text="falla">
      <formula>NOT(ISERROR(SEARCH("falla",D231)))</formula>
    </cfRule>
  </conditionalFormatting>
  <conditionalFormatting sqref="G154:G245 D154:D323 H215:H229">
    <cfRule type="containsText" dxfId="120" priority="217" operator="containsText" text="falla">
      <formula>NOT(ISERROR(SEARCH("falla",D154)))</formula>
    </cfRule>
    <cfRule type="containsText" dxfId="119" priority="218" operator="containsText" text="DI">
      <formula>NOT(ISERROR(SEARCH("DI",D154)))</formula>
    </cfRule>
    <cfRule type="expression" dxfId="118" priority="224">
      <formula>"&lt;=50"</formula>
    </cfRule>
    <cfRule type="cellIs" dxfId="117" priority="223" operator="between">
      <formula>0</formula>
      <formula>50</formula>
    </cfRule>
    <cfRule type="cellIs" dxfId="116" priority="222" operator="between">
      <formula>51</formula>
      <formula>100</formula>
    </cfRule>
    <cfRule type="cellIs" dxfId="115" priority="221" operator="between">
      <formula>101</formula>
      <formula>150</formula>
    </cfRule>
    <cfRule type="cellIs" dxfId="114" priority="220" operator="between">
      <formula>151</formula>
      <formula>200</formula>
    </cfRule>
    <cfRule type="cellIs" dxfId="113" priority="219" operator="greaterThanOrEqual">
      <formula>201</formula>
    </cfRule>
  </conditionalFormatting>
  <conditionalFormatting sqref="G34:H50">
    <cfRule type="containsText" dxfId="112" priority="265" operator="containsText" text="falla">
      <formula>NOT(ISERROR(SEARCH("falla",G34)))</formula>
    </cfRule>
    <cfRule type="containsText" dxfId="111" priority="266" operator="containsText" text="DI">
      <formula>NOT(ISERROR(SEARCH("DI",G34)))</formula>
    </cfRule>
    <cfRule type="cellIs" dxfId="110" priority="267" operator="greaterThanOrEqual">
      <formula>201</formula>
    </cfRule>
    <cfRule type="cellIs" dxfId="109" priority="268" operator="between">
      <formula>151</formula>
      <formula>200</formula>
    </cfRule>
    <cfRule type="cellIs" dxfId="108" priority="269" operator="between">
      <formula>101</formula>
      <formula>150</formula>
    </cfRule>
    <cfRule type="cellIs" dxfId="107" priority="270" operator="between">
      <formula>51</formula>
      <formula>100</formula>
    </cfRule>
    <cfRule type="cellIs" dxfId="106" priority="271" operator="between">
      <formula>0</formula>
      <formula>50</formula>
    </cfRule>
    <cfRule type="expression" dxfId="105" priority="272">
      <formula>"&lt;=50"</formula>
    </cfRule>
  </conditionalFormatting>
  <conditionalFormatting sqref="G262:H336">
    <cfRule type="expression" dxfId="104" priority="144">
      <formula>"&lt;=50"</formula>
    </cfRule>
    <cfRule type="containsText" dxfId="103" priority="137" operator="containsText" text="falla">
      <formula>NOT(ISERROR(SEARCH("falla",G262)))</formula>
    </cfRule>
    <cfRule type="containsText" dxfId="102" priority="138" operator="containsText" text="DI">
      <formula>NOT(ISERROR(SEARCH("DI",G262)))</formula>
    </cfRule>
    <cfRule type="cellIs" dxfId="101" priority="139" operator="greaterThanOrEqual">
      <formula>201</formula>
    </cfRule>
    <cfRule type="cellIs" dxfId="100" priority="140" operator="between">
      <formula>151</formula>
      <formula>200</formula>
    </cfRule>
    <cfRule type="cellIs" dxfId="99" priority="141" operator="between">
      <formula>101</formula>
      <formula>150</formula>
    </cfRule>
    <cfRule type="cellIs" dxfId="98" priority="142" operator="between">
      <formula>51</formula>
      <formula>100</formula>
    </cfRule>
    <cfRule type="cellIs" dxfId="97" priority="143" operator="between">
      <formula>0</formula>
      <formula>50</formula>
    </cfRule>
  </conditionalFormatting>
  <conditionalFormatting sqref="G307:H336">
    <cfRule type="containsText" dxfId="96" priority="130" operator="containsText" text="DI">
      <formula>NOT(ISERROR(SEARCH("DI",G307)))</formula>
    </cfRule>
    <cfRule type="cellIs" dxfId="95" priority="135" operator="between">
      <formula>0</formula>
      <formula>50</formula>
    </cfRule>
    <cfRule type="cellIs" dxfId="94" priority="131" operator="greaterThanOrEqual">
      <formula>201</formula>
    </cfRule>
    <cfRule type="cellIs" dxfId="93" priority="132" operator="between">
      <formula>151</formula>
      <formula>200</formula>
    </cfRule>
    <cfRule type="expression" dxfId="92" priority="136">
      <formula>"&lt;=50"</formula>
    </cfRule>
    <cfRule type="cellIs" dxfId="91" priority="133" operator="between">
      <formula>101</formula>
      <formula>150</formula>
    </cfRule>
    <cfRule type="cellIs" dxfId="90" priority="134" operator="between">
      <formula>51</formula>
      <formula>100</formula>
    </cfRule>
    <cfRule type="containsText" dxfId="89" priority="129" operator="containsText" text="falla">
      <formula>NOT(ISERROR(SEARCH("falla",G307)))</formula>
    </cfRule>
  </conditionalFormatting>
  <conditionalFormatting sqref="G337:H367">
    <cfRule type="containsText" dxfId="88" priority="33" operator="containsText" text="falla">
      <formula>NOT(ISERROR(SEARCH("falla",G337)))</formula>
    </cfRule>
    <cfRule type="containsText" dxfId="87" priority="42" operator="containsText" text="DI">
      <formula>NOT(ISERROR(SEARCH("DI",G337)))</formula>
    </cfRule>
    <cfRule type="containsText" dxfId="86" priority="41" operator="containsText" text="falla">
      <formula>NOT(ISERROR(SEARCH("falla",G337)))</formula>
    </cfRule>
    <cfRule type="cellIs" dxfId="85" priority="39" operator="between">
      <formula>0</formula>
      <formula>50</formula>
    </cfRule>
    <cfRule type="cellIs" dxfId="84" priority="38" operator="between">
      <formula>51</formula>
      <formula>100</formula>
    </cfRule>
    <cfRule type="cellIs" dxfId="83" priority="37" operator="between">
      <formula>101</formula>
      <formula>150</formula>
    </cfRule>
    <cfRule type="cellIs" dxfId="82" priority="23" operator="between">
      <formula>0</formula>
      <formula>50</formula>
    </cfRule>
    <cfRule type="cellIs" dxfId="81" priority="36" operator="between">
      <formula>151</formula>
      <formula>200</formula>
    </cfRule>
    <cfRule type="containsText" dxfId="80" priority="34" operator="containsText" text="DI">
      <formula>NOT(ISERROR(SEARCH("DI",G337)))</formula>
    </cfRule>
    <cfRule type="containsText" dxfId="79" priority="17" operator="containsText" text="falla">
      <formula>NOT(ISERROR(SEARCH("falla",G337)))</formula>
    </cfRule>
    <cfRule type="containsText" dxfId="78" priority="18" operator="containsText" text="DI">
      <formula>NOT(ISERROR(SEARCH("DI",G337)))</formula>
    </cfRule>
    <cfRule type="cellIs" dxfId="77" priority="19" operator="greaterThanOrEqual">
      <formula>201</formula>
    </cfRule>
    <cfRule type="cellIs" dxfId="76" priority="35" operator="greaterThanOrEqual">
      <formula>201</formula>
    </cfRule>
    <cfRule type="cellIs" dxfId="75" priority="20" operator="between">
      <formula>151</formula>
      <formula>200</formula>
    </cfRule>
    <cfRule type="cellIs" dxfId="74" priority="21" operator="between">
      <formula>101</formula>
      <formula>150</formula>
    </cfRule>
    <cfRule type="cellIs" dxfId="73" priority="22" operator="between">
      <formula>51</formula>
      <formula>100</formula>
    </cfRule>
    <cfRule type="expression" dxfId="72" priority="40">
      <formula>"&lt;=50"</formula>
    </cfRule>
    <cfRule type="expression" dxfId="71" priority="24">
      <formula>"&lt;=50"</formula>
    </cfRule>
    <cfRule type="containsText" dxfId="70" priority="25" operator="containsText" text="falla">
      <formula>NOT(ISERROR(SEARCH("falla",G337)))</formula>
    </cfRule>
    <cfRule type="containsText" dxfId="69" priority="26" operator="containsText" text="DI">
      <formula>NOT(ISERROR(SEARCH("DI",G337)))</formula>
    </cfRule>
    <cfRule type="cellIs" dxfId="68" priority="27" operator="greaterThanOrEqual">
      <formula>201</formula>
    </cfRule>
    <cfRule type="cellIs" dxfId="67" priority="28" operator="between">
      <formula>151</formula>
      <formula>200</formula>
    </cfRule>
    <cfRule type="cellIs" dxfId="66" priority="29" operator="between">
      <formula>101</formula>
      <formula>150</formula>
    </cfRule>
    <cfRule type="cellIs" dxfId="65" priority="30" operator="between">
      <formula>51</formula>
      <formula>100</formula>
    </cfRule>
    <cfRule type="cellIs" dxfId="64" priority="31" operator="between">
      <formula>0</formula>
      <formula>50</formula>
    </cfRule>
    <cfRule type="expression" dxfId="63" priority="32">
      <formula>"&lt;=50"</formula>
    </cfRule>
    <cfRule type="expression" dxfId="62" priority="48">
      <formula>"&lt;=50"</formula>
    </cfRule>
    <cfRule type="cellIs" dxfId="61" priority="47" operator="between">
      <formula>0</formula>
      <formula>50</formula>
    </cfRule>
    <cfRule type="cellIs" dxfId="60" priority="46" operator="between">
      <formula>51</formula>
      <formula>100</formula>
    </cfRule>
    <cfRule type="cellIs" dxfId="59" priority="45" operator="between">
      <formula>101</formula>
      <formula>150</formula>
    </cfRule>
    <cfRule type="cellIs" dxfId="58" priority="44" operator="between">
      <formula>151</formula>
      <formula>200</formula>
    </cfRule>
    <cfRule type="cellIs" dxfId="57" priority="43" operator="greaterThanOrEqual">
      <formula>201</formula>
    </cfRule>
  </conditionalFormatting>
  <conditionalFormatting sqref="H202:H220">
    <cfRule type="containsText" dxfId="56" priority="98" operator="containsText" text="DI">
      <formula>NOT(ISERROR(SEARCH("DI",H202)))</formula>
    </cfRule>
    <cfRule type="cellIs" dxfId="55" priority="99" operator="greaterThanOrEqual">
      <formula>201</formula>
    </cfRule>
    <cfRule type="cellIs" dxfId="54" priority="100" operator="between">
      <formula>151</formula>
      <formula>200</formula>
    </cfRule>
    <cfRule type="cellIs" dxfId="53" priority="101" operator="between">
      <formula>101</formula>
      <formula>150</formula>
    </cfRule>
    <cfRule type="cellIs" dxfId="52" priority="102" operator="between">
      <formula>51</formula>
      <formula>100</formula>
    </cfRule>
    <cfRule type="expression" dxfId="51" priority="104">
      <formula>"&lt;=50"</formula>
    </cfRule>
    <cfRule type="containsText" dxfId="50" priority="97" operator="containsText" text="falla">
      <formula>NOT(ISERROR(SEARCH("falla",H202)))</formula>
    </cfRule>
    <cfRule type="cellIs" dxfId="49" priority="103" operator="between">
      <formula>0</formula>
      <formula>50</formula>
    </cfRule>
  </conditionalFormatting>
  <conditionalFormatting sqref="H206:H229 G215:G245 D215:D323">
    <cfRule type="containsText" dxfId="48" priority="185" operator="containsText" text="falla">
      <formula>NOT(ISERROR(SEARCH("falla",D206)))</formula>
    </cfRule>
  </conditionalFormatting>
  <conditionalFormatting sqref="H220">
    <cfRule type="expression" dxfId="47" priority="96">
      <formula>"&lt;=50"</formula>
    </cfRule>
    <cfRule type="cellIs" dxfId="46" priority="95" operator="between">
      <formula>0</formula>
      <formula>50</formula>
    </cfRule>
    <cfRule type="cellIs" dxfId="45" priority="94" operator="between">
      <formula>51</formula>
      <formula>100</formula>
    </cfRule>
    <cfRule type="cellIs" dxfId="44" priority="92" operator="between">
      <formula>151</formula>
      <formula>200</formula>
    </cfRule>
    <cfRule type="cellIs" dxfId="43" priority="91" operator="greaterThanOrEqual">
      <formula>201</formula>
    </cfRule>
    <cfRule type="containsText" dxfId="42" priority="90" operator="containsText" text="DI">
      <formula>NOT(ISERROR(SEARCH("DI",H220)))</formula>
    </cfRule>
    <cfRule type="containsText" dxfId="41" priority="89" operator="containsText" text="falla">
      <formula>NOT(ISERROR(SEARCH("falla",H220)))</formula>
    </cfRule>
    <cfRule type="cellIs" dxfId="40" priority="93" operator="between">
      <formula>101</formula>
      <formula>150</formula>
    </cfRule>
  </conditionalFormatting>
  <conditionalFormatting sqref="H246:H291">
    <cfRule type="containsText" dxfId="39" priority="82" operator="containsText" text="DI">
      <formula>NOT(ISERROR(SEARCH("DI",H246)))</formula>
    </cfRule>
    <cfRule type="cellIs" dxfId="38" priority="83" operator="greaterThanOrEqual">
      <formula>201</formula>
    </cfRule>
    <cfRule type="cellIs" dxfId="37" priority="84" operator="between">
      <formula>151</formula>
      <formula>200</formula>
    </cfRule>
    <cfRule type="cellIs" dxfId="36" priority="85" operator="between">
      <formula>101</formula>
      <formula>150</formula>
    </cfRule>
    <cfRule type="cellIs" dxfId="35" priority="86" operator="between">
      <formula>51</formula>
      <formula>100</formula>
    </cfRule>
    <cfRule type="cellIs" dxfId="34" priority="87" operator="between">
      <formula>0</formula>
      <formula>50</formula>
    </cfRule>
    <cfRule type="expression" dxfId="33" priority="88">
      <formula>"&lt;=50"</formula>
    </cfRule>
    <cfRule type="containsText" dxfId="32" priority="81" operator="containsText" text="falla">
      <formula>NOT(ISERROR(SEARCH("falla",H246)))</formula>
    </cfRule>
  </conditionalFormatting>
  <conditionalFormatting sqref="H257:H277">
    <cfRule type="containsText" dxfId="31" priority="74" operator="containsText" text="DI">
      <formula>NOT(ISERROR(SEARCH("DI",H257)))</formula>
    </cfRule>
    <cfRule type="cellIs" dxfId="30" priority="75" operator="greaterThanOrEqual">
      <formula>201</formula>
    </cfRule>
    <cfRule type="cellIs" dxfId="29" priority="76" operator="between">
      <formula>151</formula>
      <formula>200</formula>
    </cfRule>
    <cfRule type="cellIs" dxfId="28" priority="77" operator="between">
      <formula>101</formula>
      <formula>150</formula>
    </cfRule>
    <cfRule type="cellIs" dxfId="27" priority="78" operator="between">
      <formula>51</formula>
      <formula>100</formula>
    </cfRule>
    <cfRule type="cellIs" dxfId="26" priority="79" operator="between">
      <formula>0</formula>
      <formula>50</formula>
    </cfRule>
    <cfRule type="expression" dxfId="25" priority="80">
      <formula>"&lt;=50"</formula>
    </cfRule>
    <cfRule type="containsText" dxfId="24" priority="73" operator="containsText" text="falla">
      <formula>NOT(ISERROR(SEARCH("falla",H257)))</formula>
    </cfRule>
  </conditionalFormatting>
  <conditionalFormatting sqref="H292:H293">
    <cfRule type="expression" dxfId="23" priority="72">
      <formula>"&lt;=50"</formula>
    </cfRule>
    <cfRule type="cellIs" dxfId="22" priority="70" operator="between">
      <formula>51</formula>
      <formula>100</formula>
    </cfRule>
    <cfRule type="cellIs" dxfId="21" priority="71" operator="between">
      <formula>0</formula>
      <formula>50</formula>
    </cfRule>
    <cfRule type="cellIs" dxfId="20" priority="69" operator="between">
      <formula>101</formula>
      <formula>150</formula>
    </cfRule>
    <cfRule type="cellIs" dxfId="19" priority="68" operator="between">
      <formula>151</formula>
      <formula>200</formula>
    </cfRule>
    <cfRule type="cellIs" dxfId="18" priority="67" operator="greaterThanOrEqual">
      <formula>201</formula>
    </cfRule>
    <cfRule type="containsText" dxfId="17" priority="66" operator="containsText" text="DI">
      <formula>NOT(ISERROR(SEARCH("DI",H292)))</formula>
    </cfRule>
    <cfRule type="containsText" dxfId="16" priority="65" operator="containsText" text="falla">
      <formula>NOT(ISERROR(SEARCH("falla",H292)))</formula>
    </cfRule>
  </conditionalFormatting>
  <conditionalFormatting sqref="H292:H305">
    <cfRule type="containsText" dxfId="15" priority="49" operator="containsText" text="falla">
      <formula>NOT(ISERROR(SEARCH("falla",H292)))</formula>
    </cfRule>
    <cfRule type="containsText" dxfId="14" priority="50" operator="containsText" text="DI">
      <formula>NOT(ISERROR(SEARCH("DI",H292)))</formula>
    </cfRule>
    <cfRule type="cellIs" dxfId="13" priority="51" operator="greaterThanOrEqual">
      <formula>201</formula>
    </cfRule>
    <cfRule type="cellIs" dxfId="12" priority="52" operator="between">
      <formula>151</formula>
      <formula>200</formula>
    </cfRule>
    <cfRule type="cellIs" dxfId="11" priority="53" operator="between">
      <formula>101</formula>
      <formula>150</formula>
    </cfRule>
    <cfRule type="cellIs" dxfId="10" priority="54" operator="between">
      <formula>51</formula>
      <formula>100</formula>
    </cfRule>
    <cfRule type="cellIs" dxfId="9" priority="55" operator="between">
      <formula>0</formula>
      <formula>50</formula>
    </cfRule>
    <cfRule type="expression" dxfId="8" priority="56">
      <formula>"&lt;=50"</formula>
    </cfRule>
  </conditionalFormatting>
  <conditionalFormatting sqref="H292:H317">
    <cfRule type="containsText" dxfId="7" priority="58" operator="containsText" text="DI">
      <formula>NOT(ISERROR(SEARCH("DI",H292)))</formula>
    </cfRule>
    <cfRule type="cellIs" dxfId="6" priority="59" operator="greaterThanOrEqual">
      <formula>201</formula>
    </cfRule>
    <cfRule type="cellIs" dxfId="5" priority="60" operator="between">
      <formula>151</formula>
      <formula>200</formula>
    </cfRule>
    <cfRule type="cellIs" dxfId="4" priority="61" operator="between">
      <formula>101</formula>
      <formula>150</formula>
    </cfRule>
    <cfRule type="cellIs" dxfId="3" priority="62" operator="between">
      <formula>51</formula>
      <formula>100</formula>
    </cfRule>
    <cfRule type="cellIs" dxfId="2" priority="63" operator="between">
      <formula>0</formula>
      <formula>50</formula>
    </cfRule>
    <cfRule type="expression" dxfId="1" priority="64">
      <formula>"&lt;=50"</formula>
    </cfRule>
    <cfRule type="containsText" dxfId="0" priority="57" operator="containsText" text="falla">
      <formula>NOT(ISERROR(SEARCH("falla",H292)))</formula>
    </cfRule>
  </conditionalFormatting>
  <pageMargins left="0.7" right="0.7" top="0.75" bottom="0.75" header="0.3" footer="0.3"/>
  <pageSetup orientation="portrait" r:id="rId1"/>
  <ignoredErrors>
    <ignoredError sqref="M3:M3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GRAFICOS 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</dc:creator>
  <cp:keywords/>
  <dc:description/>
  <cp:lastModifiedBy>HIRAN ALAIM FLORES GARCIA</cp:lastModifiedBy>
  <cp:revision/>
  <dcterms:created xsi:type="dcterms:W3CDTF">2018-01-23T16:39:18Z</dcterms:created>
  <dcterms:modified xsi:type="dcterms:W3CDTF">2025-01-27T17:44:57Z</dcterms:modified>
  <cp:category/>
  <cp:contentStatus/>
</cp:coreProperties>
</file>